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mc:AlternateContent xmlns:mc="http://schemas.openxmlformats.org/markup-compatibility/2006">
    <mc:Choice Requires="x15">
      <x15ac:absPath xmlns:x15ac="http://schemas.microsoft.com/office/spreadsheetml/2010/11/ac" url="E:\1. Product Management\8. Basics\2. ILP1 Submiss MOF (01-11-2016)\1. Unit linked\FNA risk profile new version 04Oct2016\New folder\"/>
    </mc:Choice>
  </mc:AlternateContent>
  <bookViews>
    <workbookView xWindow="0" yWindow="0" windowWidth="28800" windowHeight="18000"/>
  </bookViews>
  <sheets>
    <sheet name="FNA_Risk profile" sheetId="1" r:id="rId1"/>
    <sheet name="Data" sheetId="3" state="hidden" r:id="rId2"/>
  </sheets>
  <definedNames>
    <definedName name="Duoi_40_tuổi">Data!$A$6:$B$6</definedName>
    <definedName name="_xlnm.Print_Area" localSheetId="0">'FNA_Risk profile'!$A$1:$AD$89</definedName>
    <definedName name="Trên_50_tuổi">Data!$A$3:$B$3</definedName>
    <definedName name="Từ_30_tuổi_đến_40_tuổi">Data!$A$5:$B$5</definedName>
    <definedName name="Từ_trên_40_đến_50_tuổi">Data!$A$4:$B$4</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T9" i="1" l="1"/>
  <c r="L40" i="1"/>
  <c r="O39" i="1"/>
  <c r="O40" i="1"/>
  <c r="O42" i="1"/>
  <c r="V26" i="1"/>
  <c r="P14" i="1"/>
  <c r="P17" i="1"/>
  <c r="A35" i="3"/>
  <c r="A36" i="3"/>
  <c r="A37" i="3"/>
  <c r="B37" i="3"/>
  <c r="A45" i="1"/>
  <c r="A46" i="1"/>
  <c r="C46" i="1"/>
  <c r="B35" i="3"/>
  <c r="B36" i="3"/>
  <c r="C45" i="1"/>
  <c r="A38" i="3"/>
  <c r="A39" i="3"/>
  <c r="B39" i="3"/>
  <c r="C44" i="1"/>
  <c r="A47" i="1"/>
  <c r="B38" i="3"/>
  <c r="C47" i="1"/>
  <c r="A48" i="1"/>
  <c r="C48" i="1"/>
  <c r="C39" i="3"/>
  <c r="C35" i="3"/>
  <c r="O44" i="1"/>
  <c r="P21" i="1"/>
  <c r="C36" i="3"/>
  <c r="O45" i="1"/>
  <c r="K26" i="1"/>
  <c r="K27" i="1"/>
  <c r="K28" i="1"/>
  <c r="P26" i="1"/>
  <c r="P27" i="1"/>
  <c r="P28" i="1"/>
  <c r="V27" i="1"/>
  <c r="V28" i="1"/>
  <c r="K30" i="1"/>
  <c r="K31" i="1"/>
  <c r="C37" i="3"/>
  <c r="O46" i="1"/>
  <c r="O35" i="1"/>
  <c r="C38" i="3"/>
  <c r="O47" i="1"/>
  <c r="O48" i="1"/>
  <c r="AD44" i="1"/>
  <c r="AD45" i="1"/>
  <c r="AD46" i="1"/>
  <c r="AD47" i="1"/>
  <c r="AD48" i="1"/>
  <c r="AG52" i="1"/>
  <c r="AG56" i="1"/>
  <c r="AG76" i="1"/>
  <c r="AG70" i="1"/>
  <c r="AG69" i="1"/>
  <c r="AG51" i="1"/>
  <c r="AG55" i="1"/>
  <c r="AG59" i="1"/>
  <c r="AG62" i="1"/>
  <c r="AG66" i="1"/>
  <c r="AG75" i="1"/>
  <c r="AG58" i="1"/>
  <c r="AG78" i="1"/>
  <c r="AG72" i="1"/>
  <c r="AG68" i="1"/>
  <c r="AG61" i="1"/>
  <c r="AG54" i="1"/>
  <c r="AG64" i="1"/>
  <c r="AG65" i="1"/>
  <c r="AG77" i="1"/>
  <c r="AG53" i="1"/>
  <c r="AG63" i="1"/>
  <c r="AG67" i="1"/>
  <c r="AG57" i="1"/>
  <c r="AG60" i="1"/>
  <c r="AG71" i="1"/>
  <c r="AF51" i="1"/>
  <c r="AF55" i="1"/>
  <c r="AF59" i="1"/>
  <c r="AC62" i="1"/>
  <c r="AF62" i="1"/>
  <c r="AC66" i="1"/>
  <c r="AF66" i="1"/>
  <c r="AF67" i="1"/>
  <c r="AF68" i="1"/>
  <c r="AF69" i="1"/>
  <c r="AF70" i="1"/>
  <c r="AF71" i="1"/>
  <c r="AC72" i="1"/>
  <c r="AF72" i="1"/>
  <c r="AF75" i="1"/>
  <c r="AF76" i="1"/>
  <c r="AF77" i="1"/>
  <c r="AF78" i="1"/>
  <c r="F82" i="1"/>
  <c r="AF65" i="1"/>
  <c r="AF64" i="1"/>
  <c r="AF63" i="1"/>
  <c r="AF61" i="1"/>
  <c r="AF60" i="1"/>
  <c r="AF58" i="1"/>
  <c r="AF57" i="1"/>
  <c r="AF56" i="1"/>
  <c r="AF52" i="1"/>
  <c r="AF54" i="1"/>
  <c r="AF53" i="1"/>
  <c r="T8" i="1"/>
  <c r="F83" i="1"/>
  <c r="T75" i="1"/>
  <c r="K75" i="1"/>
  <c r="D75" i="1"/>
</calcChain>
</file>

<file path=xl/sharedStrings.xml><?xml version="1.0" encoding="utf-8"?>
<sst xmlns="http://schemas.openxmlformats.org/spreadsheetml/2006/main" count="226" uniqueCount="149">
  <si>
    <t>Thứ tự ưu tiên</t>
  </si>
  <si>
    <t>Trên 50 tuổi</t>
  </si>
  <si>
    <t>Không có - chưa hề có kinh nghiệm đầu tư</t>
  </si>
  <si>
    <t>Từ trên 40 đến 50 tuổi</t>
  </si>
  <si>
    <t>Độ tuổi</t>
  </si>
  <si>
    <t>Từ 30 tuổi đến 40 tuổi</t>
  </si>
  <si>
    <t>Dưới 40 tuổi</t>
  </si>
  <si>
    <t>I. THÔNG TIN BÊN MUA BẢO HIỂM</t>
  </si>
  <si>
    <t>Họ và tên khách hàng</t>
  </si>
  <si>
    <t>Giới tính</t>
  </si>
  <si>
    <t>Ngày sinh</t>
  </si>
  <si>
    <t>Nghề nghiệp</t>
  </si>
  <si>
    <t>Địa chỉ liên lạc</t>
  </si>
  <si>
    <t>II.  THÔNG TIN TÀI CHÍNH</t>
  </si>
  <si>
    <t>Lạm phát dự kiến (%/năm)</t>
  </si>
  <si>
    <t>năm</t>
  </si>
  <si>
    <t>Thu nhập bình quân hàng tháng</t>
  </si>
  <si>
    <t>đồng</t>
  </si>
  <si>
    <t>Thu nhập năm</t>
  </si>
  <si>
    <t>Chi phí bình quân hàng tháng</t>
  </si>
  <si>
    <t>Chi phí năm</t>
  </si>
  <si>
    <t>Quỹ Giáo dục</t>
  </si>
  <si>
    <t>Quỹ Hưu trí</t>
  </si>
  <si>
    <t>Số năm cần đến thu nhập thay thế</t>
  </si>
  <si>
    <t>A</t>
  </si>
  <si>
    <t>Các khoản nợ phải trả</t>
  </si>
  <si>
    <t>B</t>
  </si>
  <si>
    <t>Tổng Số tiền bảo hiểm hiện có</t>
  </si>
  <si>
    <t>C</t>
  </si>
  <si>
    <t>D</t>
  </si>
  <si>
    <t>E</t>
  </si>
  <si>
    <t>Tổng Số tiền bảo hiểm về Tai nạn - bệnh hiểm nghèo hiện có</t>
  </si>
  <si>
    <t>F</t>
  </si>
  <si>
    <t>G</t>
  </si>
  <si>
    <t>QUỸ GIÁO DỤC</t>
  </si>
  <si>
    <t>Con thứ 1</t>
  </si>
  <si>
    <t>Con thứ 2</t>
  </si>
  <si>
    <t>Con thứ 3</t>
  </si>
  <si>
    <t>Thời điểm bắt đầu chương trình Đại Học</t>
  </si>
  <si>
    <t>năm nữa</t>
  </si>
  <si>
    <t>Chi phí 1 năm học ĐH hiện nay (Học phí và sinh hoạt)</t>
  </si>
  <si>
    <t>Chi phí 1 năm học ĐH trong tương lai</t>
  </si>
  <si>
    <t>H</t>
  </si>
  <si>
    <t>Tổng Số tiền chuẩn bị Quỹ giáo dục hiện có</t>
  </si>
  <si>
    <t>I</t>
  </si>
  <si>
    <t>J</t>
  </si>
  <si>
    <t>Mục tiêu tài chính trong tương lai (xây nhà, kinh doanh riêng …)</t>
  </si>
  <si>
    <t>K</t>
  </si>
  <si>
    <t>Tổng Số tiền chuẩn bị cho Quỹ gia tăng tài sản hiện có</t>
  </si>
  <si>
    <t>L</t>
  </si>
  <si>
    <t>M</t>
  </si>
  <si>
    <t>QUỸ HƯU TRÍ</t>
  </si>
  <si>
    <t>Dự kiến nghỉ hưu sau</t>
  </si>
  <si>
    <t>Cần sử dụng quỹ hưu trong</t>
  </si>
  <si>
    <t>Số tiền cần có hàng tháng nếu nghỉ hưu hôm nay (đã trừ lương hưu)</t>
  </si>
  <si>
    <t>Số tiền cần có hàng năm</t>
  </si>
  <si>
    <t>N</t>
  </si>
  <si>
    <t>O</t>
  </si>
  <si>
    <t>PHẦN 2 – KHẢO SÁT MỨC ĐỘ CHẤP NHẬN RỦI RO TRONG ĐẦU TƯ</t>
  </si>
  <si>
    <t>A.   Độ tuổi</t>
  </si>
  <si>
    <t>B.   Kinh nghiệm đầu tư</t>
  </si>
  <si>
    <t>C.  Chiến lược phù hợp theo quan niệm (Quan điểm/chiến lược đầu tư của bạn)</t>
  </si>
  <si>
    <t>D.  Mục tiêu quan trọng khi mang tiền đi đầu tư</t>
  </si>
  <si>
    <t>E.   Dự định đầu tư khoảng tiền này trong bao lâu</t>
  </si>
  <si>
    <t>F.   Mức độ mà giá trị vốn đầu tư lúc tăng lên, lúc giảm xuống được gọi là Biên độ dao động (rủi ro). Bạn có thể chấp nhận biên độ dao động nào dưới đây?</t>
  </si>
  <si>
    <t>G.  Vui lòng xem bảng danh mục đầu tư có các đặc tính dưới đây. Bạn sẽ chọn danh mục nào?</t>
  </si>
  <si>
    <t>Chọn lựa</t>
  </si>
  <si>
    <t>Danh mục đầu tư</t>
  </si>
  <si>
    <t>Lợi nhuận hàng năm thấp nhất</t>
  </si>
  <si>
    <t>Lợi nhuận hàng năm cao nhất</t>
  </si>
  <si>
    <t>Lợi nhuận hàng năm trung bình</t>
  </si>
  <si>
    <t>-5,5%</t>
  </si>
  <si>
    <t>Mô tả mức độ chấp nhận rủi ro</t>
  </si>
  <si>
    <t>Điểm số</t>
  </si>
  <si>
    <t>&lt;9</t>
  </si>
  <si>
    <t>9 – 12</t>
  </si>
  <si>
    <t>13 – 16</t>
  </si>
  <si>
    <t>17 – 22</t>
  </si>
  <si>
    <t>23 – 26</t>
  </si>
  <si>
    <t>Khả năng chấp nhận rủi ro</t>
  </si>
  <si>
    <t>Thấp</t>
  </si>
  <si>
    <t>Tương đối thấp</t>
  </si>
  <si>
    <t>Trung bình</t>
  </si>
  <si>
    <t>Tương đối cao</t>
  </si>
  <si>
    <t>Cao</t>
  </si>
  <si>
    <t>Tổng số điểm:</t>
  </si>
  <si>
    <t>Khả năng chấp nhận rủi ro:</t>
  </si>
  <si>
    <t>Xác nhận của Khách hàng</t>
  </si>
  <si>
    <t>Chữ ký khách hàng                                                                                                                      Chữ ký Đại lý</t>
  </si>
  <si>
    <t>Kinh nghiệm đầu tư</t>
  </si>
  <si>
    <t>Hạn chế - có rất ít kinh nghiệm đầu tư</t>
  </si>
  <si>
    <t>Trung bình - có một ít kinh nghiệm đầu tư nhưng cần hỗ trợ thêm</t>
  </si>
  <si>
    <t>Chuyên sâu - là nhà đầu tư có kinh nghiệm và hoạt động có hiệu quả</t>
  </si>
  <si>
    <t>Đầu tư từ từ và đều đặn là cách tốt nhất</t>
  </si>
  <si>
    <t>Chiến lược phù hợp theo quan niệm (Quan điểm/chiến lược đầu tư của bạn)</t>
  </si>
  <si>
    <t>Chấp nhận có thêm vài rủi ro nhưng tốt nhất là nên kiềm chế rủi ro ở mức tối thiểu</t>
  </si>
  <si>
    <t>Lợi nhuận khá cao - đến từ thu nhập ổn định và tăng trưởng vốn</t>
  </si>
  <si>
    <t>Lợi nhuận thấp nhưng chắc chắn và ổn định - tương đương gửi tiền tiết kiệm</t>
  </si>
  <si>
    <t>Lợi nhuận cao hơn gửi tiết kiệm và ổn định</t>
  </si>
  <si>
    <t>Mục tiêu quan trọng khi mang tiền đi đầu tư</t>
  </si>
  <si>
    <t>Lợi nhuận rất cao - tăng trưởng vốn càng nhanh càng tốt</t>
  </si>
  <si>
    <t>Dưới 5 năm</t>
  </si>
  <si>
    <t>Khoảng từ 5 đến 10 năm</t>
  </si>
  <si>
    <t>Trên 10 năm</t>
  </si>
  <si>
    <t>Dự định đầu tư khoảng tiền này trong bao lâu</t>
  </si>
  <si>
    <t>Mức độ mà giá trị vốn đầu tư lúc tăng lên, lúc giảm xuống được gọi là Biên độ dao động (rủi ro). Bạn có thể chấp nhận biên độ dao động nào dưới đây?</t>
  </si>
  <si>
    <t>Không muốn nhận bất kỳ rủi ro nào</t>
  </si>
  <si>
    <t>sắn sàng chấp nhận rủi ro cao hơn để có cơ hội tăng trưởng vốn cao hơn</t>
  </si>
  <si>
    <t>Sẳn sàng chấp nhận một ít rủi ro để có cơ hội tăng trưởng vốn</t>
  </si>
  <si>
    <t>Trường hợp 1</t>
  </si>
  <si>
    <t>Trường hợp 2</t>
  </si>
  <si>
    <t>Trường hợp 3</t>
  </si>
  <si>
    <t>Trường hợp 4</t>
  </si>
  <si>
    <t>Tôi hiểu rằng Khảo sát này có giá trị tham khảo giúp tôi hiểu rõ hơn về mức độ chấp nhận rủi ro của mình và không phải là một văn bản mang tính kết luận.  Tôi xác nhận rằng tôi đã được giải thích đầy đủ, hiểu rõ và đồng ý với kết quả đánh giá mức độ chấp nhận rủi ro của tôi như đã nêu trên. Theo đó, Tôi xác nhận rằng tôi sẽ tự chịu trách nhiệm về quyết định đầu tư của tôi khi tham gia vào các sản phẩm mang tính đầu tư tại Công ty và cam kết sẽ giải trừ Công ty khỏi mọi khiếu nại, khiếu kiện và yêu cầu bồi thường phát sinh liên quan đến quyết định đầu tư của tôi khi tham gia vào sản phẩm mang tính đầu tư tại Công ty.</t>
  </si>
  <si>
    <t>Sẳn sàng chấp nhận mọi rủi ro của thị trường để đạt mức tăng trưởng vốn tốt nhất</t>
  </si>
  <si>
    <t>năm ĐH trong tương lai</t>
  </si>
  <si>
    <t xml:space="preserve">Chi phí  </t>
  </si>
  <si>
    <t xml:space="preserve">Tổng Quỹ Hưu Trí cần có trong tương lai </t>
  </si>
  <si>
    <t>Số tiền cần có hàng năm nếu nghỉ hưu hôm nay sau</t>
  </si>
  <si>
    <t>Chi phí chữa trị và chăm sóc y tế ước tính cần chuẩn bị</t>
  </si>
  <si>
    <t>Rủi ro có thể giúp gia tăng lợi nhuận hoặc gây thua lỗ nhưng quan trọng là nên chấp nhận rủi ro chứ đừng né tránh</t>
  </si>
  <si>
    <t>Chọn</t>
  </si>
  <si>
    <t>BẢNG PHÂN TÍCH NHU CẦU TÀI CHÍNH
VÀ KHẢO SÁT MỨC ĐỘ CHẤP NHẬN RỦI RO TRONG ĐẦU TƯ</t>
  </si>
  <si>
    <t>Ngày …….tháng ……năm ………                                                                                              Ngày …….tháng ……năm ………</t>
  </si>
  <si>
    <t>Chi phí sinh hoạt (sách vở, đi lại, chỗ ở...) (theo năm)</t>
  </si>
  <si>
    <t>Học phí Đại học dự kiến hiện nay (theo năm)</t>
  </si>
  <si>
    <t>Dưới 30 tuổi</t>
  </si>
  <si>
    <t>IV.  MỐI QUAN TÂM VÀ THỨ TỰ ƯU TIÊN</t>
  </si>
  <si>
    <t>V. TỔNG KẾT CÁC NHU CẦU</t>
  </si>
  <si>
    <t>VI. GÓI GIẢI PHÁP</t>
  </si>
  <si>
    <r>
      <rPr>
        <b/>
        <sz val="12"/>
        <rFont val="Times New Roman"/>
        <family val="1"/>
      </rPr>
      <t xml:space="preserve">PHẦN 1 - PHÂN TÍCH NHU CẦU TÀI CHÍNH
</t>
    </r>
    <r>
      <rPr>
        <i/>
        <sz val="12"/>
        <rFont val="Times New Roman"/>
        <family val="1"/>
      </rPr>
      <t>Nhu cầu của Quý khách được phân tích dựa trên một số giả định về tỷ lệ lạm phát và những thông tin tài chính khác do chính Quý khách cung cấp. Vì vậy, những số tiền được phân tích chỉ mang tính tham khảo, chứ không phản ánh chính xác tuyệt đối nhu cầu tài chính trong thực tế. Quý khách được khuyến nghị nên thường xuyên xem lại bảng phân tích này với Đại lý bảo hiểm của AIA và có sự điều chỉnh thích hợp khi có những thay đổi về nhu cầu, về tỷ lệ lạm phát và các điều kiện kinh tế khác.</t>
    </r>
  </si>
  <si>
    <r>
      <rPr>
        <sz val="12"/>
        <rFont val="Times New Roman"/>
        <family val="1"/>
      </rPr>
      <t xml:space="preserve">Khoản tiền cần có khi bất trắc xảy ra </t>
    </r>
    <r>
      <rPr>
        <i/>
        <sz val="12"/>
        <rFont val="Times New Roman"/>
        <family val="1"/>
      </rPr>
      <t>(Số năm x Chi phí năm)</t>
    </r>
  </si>
  <si>
    <t>Quỹ Gia tăng tài sản</t>
  </si>
  <si>
    <t>Quỹ Y tế và Tai nạn</t>
  </si>
  <si>
    <t>QUỸ CHĂM SÓC Y TẾ VÀ TAI NẠN</t>
  </si>
  <si>
    <r>
      <rPr>
        <b/>
        <sz val="12"/>
        <rFont val="Times New Roman"/>
        <family val="1"/>
      </rPr>
      <t xml:space="preserve">Khoản thiếu hụt cần bổ sung cho Quỹ chăm sóc Y tế và tai nạn </t>
    </r>
    <r>
      <rPr>
        <sz val="12"/>
        <rFont val="Times New Roman"/>
        <family val="1"/>
      </rPr>
      <t>(</t>
    </r>
    <r>
      <rPr>
        <i/>
        <sz val="12"/>
        <rFont val="Times New Roman"/>
        <family val="1"/>
      </rPr>
      <t>G = E - F)</t>
    </r>
  </si>
  <si>
    <r>
      <rPr>
        <b/>
        <sz val="12"/>
        <rFont val="Times New Roman"/>
        <family val="1"/>
      </rPr>
      <t xml:space="preserve">Khoản thiếu hụt cần bổ sung cho Quỹ giáo dục </t>
    </r>
    <r>
      <rPr>
        <i/>
        <sz val="12"/>
        <rFont val="Times New Roman"/>
        <family val="1"/>
      </rPr>
      <t>(J = H - I)</t>
    </r>
  </si>
  <si>
    <t>QUỸ GIA TĂNG TÀI SẢN</t>
  </si>
  <si>
    <r>
      <rPr>
        <b/>
        <i/>
        <sz val="12"/>
        <rFont val="Times New Roman"/>
        <family val="1"/>
      </rPr>
      <t xml:space="preserve">Tổng cộng mục tiêu tài chính tương lai </t>
    </r>
    <r>
      <rPr>
        <i/>
        <sz val="12"/>
        <rFont val="Times New Roman"/>
        <family val="1"/>
      </rPr>
      <t>(M = K - L)</t>
    </r>
  </si>
  <si>
    <t>Lợi nhuận hàng năm
cao nhất</t>
  </si>
  <si>
    <r>
      <rPr>
        <u/>
        <sz val="12"/>
        <rFont val="Times New Roman"/>
        <family val="1"/>
      </rPr>
      <t> </t>
    </r>
    <r>
      <rPr>
        <b/>
        <u/>
        <sz val="12"/>
        <rFont val="Times New Roman"/>
        <family val="1"/>
      </rPr>
      <t>Lưu ý:</t>
    </r>
    <r>
      <rPr>
        <b/>
        <sz val="12"/>
        <rFont val="Times New Roman"/>
        <family val="1"/>
      </rPr>
      <t xml:space="preserve"> </t>
    </r>
    <r>
      <rPr>
        <sz val="12"/>
        <rFont val="Times New Roman"/>
        <family val="1"/>
      </rPr>
      <t>Công ty có quyền từ chối Hồ sơ yêu cầu bảo hiểm nếu khách hàng bỏ qua bất kỳ phần nào trong Phiếu Khảo sát mức độ chấp nhận rủi ro này.</t>
    </r>
  </si>
  <si>
    <r>
      <rPr>
        <sz val="12"/>
        <rFont val="Times New Roman"/>
        <family val="1"/>
      </rPr>
      <t xml:space="preserve">Họ và tên: </t>
    </r>
    <r>
      <rPr>
        <u/>
        <sz val="12"/>
        <rFont val="Times New Roman"/>
        <family val="1"/>
      </rPr>
      <t>                                     </t>
    </r>
    <r>
      <rPr>
        <sz val="12"/>
        <rFont val="Times New Roman"/>
        <family val="1"/>
      </rPr>
      <t xml:space="preserve">                                                                                               Họ và tên: </t>
    </r>
    <r>
      <rPr>
        <u/>
        <sz val="12"/>
        <rFont val="Times New Roman"/>
        <family val="1"/>
      </rPr>
      <t>                                     </t>
    </r>
  </si>
  <si>
    <t>QUỸ BẢO VỆ TÀI CHÍNH</t>
  </si>
  <si>
    <t>Qũy Bảo vệ tài chính</t>
  </si>
  <si>
    <r>
      <rPr>
        <b/>
        <sz val="12"/>
        <rFont val="Times New Roman"/>
        <family val="1"/>
      </rPr>
      <t xml:space="preserve">Khoản thiếu hụt cần bổ sung cho nhu cầu Quỹ Bảo Vệ Tài Chính </t>
    </r>
    <r>
      <rPr>
        <i/>
        <sz val="10"/>
        <rFont val="Times New Roman"/>
        <family val="1"/>
      </rPr>
      <t>D = (A + B ) - C</t>
    </r>
  </si>
  <si>
    <t>Số CMND/Hộ chiếu/Mã số doanh nghiệp</t>
  </si>
  <si>
    <t>III. THÔNG TIN TÀI SẢN HIỆN CÓ</t>
  </si>
  <si>
    <t>Nam</t>
  </si>
  <si>
    <t>Số tiền đã tích lũy được cho Quỹ hưu trí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</si>
</sst>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9" x14ac:knownFonts="1">
    <font>
      <sz val="10"/>
      <color rgb="FF000000"/>
      <name val="Times New Roman"/>
      <charset val="204"/>
    </font>
    <font>
      <sz val="8"/>
      <color rgb="FF000000"/>
      <name val="Arial"/>
      <family val="2"/>
    </font>
    <font>
      <b/>
      <sz val="8"/>
      <name val="Arial"/>
      <family val="2"/>
    </font>
    <font>
      <sz val="8"/>
      <name val="Arial"/>
      <family val="2"/>
    </font>
    <font>
      <b/>
      <sz val="8"/>
      <color rgb="FF000000"/>
      <name val="Arial"/>
      <family val="2"/>
    </font>
    <font>
      <b/>
      <sz val="10"/>
      <color rgb="FF000000"/>
      <name val="Times New Roman"/>
      <family val="1"/>
    </font>
    <font>
      <sz val="10"/>
      <color rgb="FF000000"/>
      <name val="Times New Roman"/>
      <family val="1"/>
    </font>
    <font>
      <b/>
      <sz val="12"/>
      <name val="Times New Roman"/>
      <family val="1"/>
    </font>
    <font>
      <sz val="8"/>
      <name val="Times New Roman"/>
      <family val="1"/>
    </font>
    <font>
      <sz val="12"/>
      <name val="Times New Roman"/>
      <family val="1"/>
    </font>
    <font>
      <i/>
      <sz val="12"/>
      <name val="Times New Roman"/>
      <family val="1"/>
    </font>
    <font>
      <sz val="12"/>
      <color rgb="FF000000"/>
      <name val="Times New Roman"/>
      <family val="1"/>
    </font>
    <font>
      <b/>
      <sz val="12"/>
      <color rgb="FF000000"/>
      <name val="Times New Roman"/>
      <family val="1"/>
    </font>
    <font>
      <b/>
      <sz val="14"/>
      <name val="Times New Roman"/>
      <family val="1"/>
    </font>
    <font>
      <b/>
      <i/>
      <sz val="12"/>
      <name val="Times New Roman"/>
      <family val="1"/>
    </font>
    <font>
      <u/>
      <sz val="12"/>
      <name val="Times New Roman"/>
      <family val="1"/>
    </font>
    <font>
      <b/>
      <u/>
      <sz val="12"/>
      <name val="Times New Roman"/>
      <family val="1"/>
    </font>
    <font>
      <b/>
      <i/>
      <sz val="14"/>
      <name val="Times New Roman"/>
      <family val="1"/>
    </font>
    <font>
      <i/>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6" fillId="0" borderId="0" applyFont="0" applyFill="0" applyBorder="0" applyAlignment="0" applyProtection="0"/>
  </cellStyleXfs>
  <cellXfs count="219">
    <xf numFmtId="0" fontId="0" fillId="0" borderId="0" xfId="0" applyFill="1" applyBorder="1" applyAlignment="1">
      <alignment horizontal="left" vertical="top"/>
    </xf>
    <xf numFmtId="0" fontId="0" fillId="2" borderId="1" xfId="0" applyFill="1" applyBorder="1" applyAlignment="1" applyProtection="1">
      <alignment horizontal="left" vertical="top"/>
      <protection hidden="1"/>
    </xf>
    <xf numFmtId="3" fontId="0" fillId="2" borderId="1" xfId="0" applyNumberFormat="1" applyFill="1" applyBorder="1" applyAlignment="1" applyProtection="1">
      <alignment horizontal="left" vertical="top"/>
      <protection hidden="1"/>
    </xf>
    <xf numFmtId="0" fontId="4" fillId="2" borderId="0"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top"/>
      <protection hidden="1"/>
    </xf>
    <xf numFmtId="0" fontId="1" fillId="2" borderId="1" xfId="0" applyFont="1" applyFill="1" applyBorder="1" applyAlignment="1" applyProtection="1">
      <alignment horizontal="left" vertical="top" wrapText="1"/>
      <protection hidden="1"/>
    </xf>
    <xf numFmtId="0" fontId="1" fillId="2" borderId="1" xfId="0" applyFont="1" applyFill="1" applyBorder="1" applyAlignment="1" applyProtection="1">
      <alignment horizontal="left" vertical="top"/>
      <protection hidden="1"/>
    </xf>
    <xf numFmtId="0" fontId="1" fillId="2" borderId="0"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vertical="top"/>
      <protection hidden="1"/>
    </xf>
    <xf numFmtId="0" fontId="5" fillId="2" borderId="0" xfId="0" applyFont="1" applyFill="1" applyBorder="1" applyAlignment="1" applyProtection="1">
      <alignment horizontal="left" vertical="top"/>
      <protection hidden="1"/>
    </xf>
    <xf numFmtId="0" fontId="0" fillId="2" borderId="0" xfId="0" applyFill="1" applyBorder="1" applyAlignment="1" applyProtection="1">
      <alignment horizontal="left" vertical="top"/>
      <protection hidden="1"/>
    </xf>
    <xf numFmtId="0" fontId="0" fillId="2" borderId="0" xfId="0" applyFill="1" applyBorder="1" applyAlignment="1" applyProtection="1">
      <alignment horizontal="center" vertical="top"/>
      <protection hidden="1"/>
    </xf>
    <xf numFmtId="0" fontId="2" fillId="2" borderId="1" xfId="0" applyFont="1" applyFill="1" applyBorder="1" applyAlignment="1" applyProtection="1">
      <alignment horizontal="center" vertical="top" wrapText="1"/>
      <protection hidden="1"/>
    </xf>
    <xf numFmtId="0" fontId="3" fillId="2" borderId="1" xfId="0" applyFont="1" applyFill="1" applyBorder="1" applyAlignment="1" applyProtection="1">
      <alignment horizontal="center" vertical="top" wrapText="1"/>
      <protection hidden="1"/>
    </xf>
    <xf numFmtId="9" fontId="1" fillId="2" borderId="1" xfId="0" applyNumberFormat="1" applyFont="1" applyFill="1" applyBorder="1" applyAlignment="1" applyProtection="1">
      <alignment horizontal="center" vertical="top" wrapText="1"/>
      <protection hidden="1"/>
    </xf>
    <xf numFmtId="49" fontId="1" fillId="2" borderId="1" xfId="0" applyNumberFormat="1" applyFont="1" applyFill="1" applyBorder="1" applyAlignment="1" applyProtection="1">
      <alignment horizontal="center" vertical="top" wrapText="1"/>
      <protection hidden="1"/>
    </xf>
    <xf numFmtId="0" fontId="6" fillId="2" borderId="0" xfId="0" applyFont="1" applyFill="1" applyBorder="1" applyAlignment="1" applyProtection="1">
      <alignment horizontal="left" vertical="center"/>
      <protection locked="0"/>
    </xf>
    <xf numFmtId="0" fontId="6" fillId="3" borderId="3"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164" fontId="6" fillId="2" borderId="0" xfId="1" applyNumberFormat="1" applyFont="1" applyFill="1" applyBorder="1" applyAlignment="1" applyProtection="1">
      <alignment horizontal="left" vertical="center"/>
      <protection locked="0"/>
    </xf>
    <xf numFmtId="9" fontId="11" fillId="2" borderId="1" xfId="0" applyNumberFormat="1" applyFont="1" applyFill="1" applyBorder="1" applyAlignment="1" applyProtection="1">
      <alignment horizontal="center" vertical="center" wrapText="1"/>
      <protection locked="0"/>
    </xf>
    <xf numFmtId="0" fontId="11" fillId="2" borderId="3" xfId="0" applyFont="1" applyFill="1" applyBorder="1" applyAlignment="1" applyProtection="1">
      <alignment vertical="center" wrapText="1"/>
      <protection locked="0"/>
    </xf>
    <xf numFmtId="0" fontId="11" fillId="2" borderId="0" xfId="0" applyFont="1" applyFill="1" applyBorder="1" applyAlignment="1" applyProtection="1">
      <alignment horizontal="left" vertical="center"/>
      <protection locked="0"/>
    </xf>
    <xf numFmtId="0" fontId="11" fillId="2" borderId="2"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right" vertical="center" wrapText="1"/>
      <protection locked="0"/>
    </xf>
    <xf numFmtId="0" fontId="9" fillId="3" borderId="3"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wrapText="1"/>
      <protection locked="0"/>
    </xf>
    <xf numFmtId="0" fontId="12" fillId="3" borderId="19" xfId="0" applyFont="1" applyFill="1" applyBorder="1" applyAlignment="1" applyProtection="1">
      <alignment vertical="center" wrapText="1"/>
      <protection locked="0"/>
    </xf>
    <xf numFmtId="0" fontId="12" fillId="3" borderId="4" xfId="0" applyFont="1" applyFill="1" applyBorder="1" applyAlignment="1" applyProtection="1">
      <alignment vertical="center" wrapText="1"/>
      <protection locked="0"/>
    </xf>
    <xf numFmtId="0" fontId="12" fillId="3" borderId="28" xfId="0" applyFont="1" applyFill="1" applyBorder="1" applyAlignment="1" applyProtection="1">
      <alignment vertical="center" wrapText="1"/>
      <protection locked="0"/>
    </xf>
    <xf numFmtId="0" fontId="12" fillId="3" borderId="31" xfId="0" applyFont="1" applyFill="1" applyBorder="1" applyAlignment="1" applyProtection="1">
      <alignment vertical="center" wrapText="1"/>
      <protection locked="0"/>
    </xf>
    <xf numFmtId="0" fontId="12" fillId="3" borderId="27" xfId="0" applyFont="1" applyFill="1" applyBorder="1" applyAlignment="1" applyProtection="1">
      <alignment vertical="center" wrapText="1"/>
      <protection locked="0"/>
    </xf>
    <xf numFmtId="0" fontId="7" fillId="3" borderId="19" xfId="0" applyFont="1" applyFill="1" applyBorder="1" applyAlignment="1" applyProtection="1">
      <alignment vertical="center" wrapText="1"/>
      <protection locked="0"/>
    </xf>
    <xf numFmtId="0" fontId="7" fillId="3" borderId="3" xfId="0" applyFont="1" applyFill="1" applyBorder="1" applyAlignment="1" applyProtection="1">
      <alignment horizontal="left" vertical="center" wrapText="1"/>
      <protection locked="0"/>
    </xf>
    <xf numFmtId="0" fontId="7" fillId="3" borderId="32" xfId="0" applyFont="1" applyFill="1" applyBorder="1" applyAlignment="1" applyProtection="1">
      <alignment horizontal="left" vertical="center" wrapText="1"/>
      <protection locked="0"/>
    </xf>
    <xf numFmtId="0" fontId="7" fillId="3" borderId="19" xfId="0" applyFont="1" applyFill="1" applyBorder="1" applyAlignment="1" applyProtection="1">
      <alignment horizontal="left" vertical="center" wrapText="1"/>
      <protection locked="0"/>
    </xf>
    <xf numFmtId="0" fontId="7" fillId="3" borderId="32" xfId="0" applyFont="1" applyFill="1" applyBorder="1" applyAlignment="1" applyProtection="1">
      <alignment vertical="center" wrapText="1"/>
      <protection locked="0"/>
    </xf>
    <xf numFmtId="9" fontId="11" fillId="3" borderId="1" xfId="0" applyNumberFormat="1" applyFont="1" applyFill="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14" fillId="3" borderId="1" xfId="0" applyFont="1" applyFill="1" applyBorder="1" applyAlignment="1" applyProtection="1">
      <alignment vertical="center" wrapText="1"/>
      <protection locked="0"/>
    </xf>
    <xf numFmtId="0" fontId="7" fillId="4" borderId="1" xfId="0" applyFont="1" applyFill="1" applyBorder="1" applyAlignment="1" applyProtection="1">
      <alignment vertical="center" wrapText="1"/>
      <protection locked="0"/>
    </xf>
    <xf numFmtId="0" fontId="10" fillId="3" borderId="1" xfId="0" applyFont="1" applyFill="1" applyBorder="1" applyAlignment="1" applyProtection="1">
      <alignment vertical="center"/>
      <protection locked="0"/>
    </xf>
    <xf numFmtId="0" fontId="12"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hidden="1"/>
    </xf>
    <xf numFmtId="0" fontId="14" fillId="4" borderId="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protection hidden="1"/>
    </xf>
    <xf numFmtId="3" fontId="11" fillId="2" borderId="2" xfId="0" applyNumberFormat="1" applyFont="1" applyFill="1" applyBorder="1" applyAlignment="1" applyProtection="1">
      <alignment horizontal="right" vertical="center" wrapText="1"/>
      <protection locked="0"/>
    </xf>
    <xf numFmtId="3" fontId="11" fillId="2" borderId="3" xfId="0" applyNumberFormat="1" applyFont="1" applyFill="1" applyBorder="1" applyAlignment="1" applyProtection="1">
      <alignment horizontal="right" vertical="center" wrapText="1"/>
      <protection locked="0"/>
    </xf>
    <xf numFmtId="3" fontId="11" fillId="2" borderId="4" xfId="0" applyNumberFormat="1" applyFont="1" applyFill="1" applyBorder="1" applyAlignment="1" applyProtection="1">
      <alignment horizontal="right" vertical="center" wrapText="1"/>
      <protection locked="0"/>
    </xf>
    <xf numFmtId="0" fontId="9" fillId="3" borderId="2" xfId="0" applyFont="1" applyFill="1" applyBorder="1" applyAlignment="1" applyProtection="1">
      <alignment horizontal="right" vertical="center" wrapText="1"/>
      <protection hidden="1"/>
    </xf>
    <xf numFmtId="0" fontId="9" fillId="3" borderId="4" xfId="0" applyFont="1" applyFill="1" applyBorder="1" applyAlignment="1" applyProtection="1">
      <alignment horizontal="right" vertical="center" wrapText="1"/>
      <protection hidden="1"/>
    </xf>
    <xf numFmtId="0" fontId="11" fillId="3" borderId="2" xfId="0" applyFont="1" applyFill="1" applyBorder="1" applyAlignment="1" applyProtection="1">
      <alignment horizontal="center" vertical="center" wrapText="1"/>
      <protection hidden="1"/>
    </xf>
    <xf numFmtId="0" fontId="11" fillId="3" borderId="4"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right" vertical="center" wrapText="1"/>
      <protection hidden="1"/>
    </xf>
    <xf numFmtId="0" fontId="7" fillId="0" borderId="2" xfId="0" applyFont="1" applyFill="1" applyBorder="1" applyAlignment="1" applyProtection="1">
      <alignment horizontal="left" vertical="center" wrapText="1"/>
      <protection hidden="1"/>
    </xf>
    <xf numFmtId="0" fontId="7" fillId="0" borderId="3" xfId="0" applyFont="1" applyFill="1" applyBorder="1" applyAlignment="1" applyProtection="1">
      <alignment horizontal="left" vertical="center" wrapText="1"/>
      <protection hidden="1"/>
    </xf>
    <xf numFmtId="0" fontId="7" fillId="0" borderId="4" xfId="0" applyFont="1" applyFill="1" applyBorder="1" applyAlignment="1" applyProtection="1">
      <alignment horizontal="left" vertical="center" wrapText="1"/>
      <protection hidden="1"/>
    </xf>
    <xf numFmtId="3" fontId="11" fillId="0" borderId="2" xfId="0" applyNumberFormat="1" applyFont="1" applyFill="1" applyBorder="1" applyAlignment="1" applyProtection="1">
      <alignment horizontal="left" vertical="center" wrapText="1"/>
      <protection locked="0"/>
    </xf>
    <xf numFmtId="3" fontId="11" fillId="0" borderId="3" xfId="0" applyNumberFormat="1" applyFont="1" applyFill="1" applyBorder="1" applyAlignment="1" applyProtection="1">
      <alignment horizontal="left" vertical="center" wrapText="1"/>
      <protection locked="0"/>
    </xf>
    <xf numFmtId="3" fontId="11" fillId="0" borderId="4" xfId="0" applyNumberFormat="1" applyFont="1" applyFill="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hidden="1"/>
    </xf>
    <xf numFmtId="0" fontId="7" fillId="3" borderId="3" xfId="0" applyFont="1" applyFill="1" applyBorder="1" applyAlignment="1" applyProtection="1">
      <alignment horizontal="left" vertical="center" wrapText="1"/>
      <protection hidden="1"/>
    </xf>
    <xf numFmtId="0" fontId="7" fillId="3" borderId="4" xfId="0" applyFont="1" applyFill="1" applyBorder="1" applyAlignment="1" applyProtection="1">
      <alignment horizontal="left" vertical="center" wrapText="1"/>
      <protection hidden="1"/>
    </xf>
    <xf numFmtId="0" fontId="9" fillId="3" borderId="1" xfId="0" applyFont="1" applyFill="1" applyBorder="1" applyAlignment="1" applyProtection="1">
      <alignment horizontal="left" vertical="center" wrapText="1"/>
      <protection hidden="1"/>
    </xf>
    <xf numFmtId="0" fontId="9" fillId="3" borderId="1" xfId="0" applyFont="1" applyFill="1" applyBorder="1" applyAlignment="1" applyProtection="1">
      <alignment horizontal="center" vertical="center"/>
      <protection hidden="1"/>
    </xf>
    <xf numFmtId="3" fontId="11" fillId="4" borderId="1" xfId="0" applyNumberFormat="1" applyFont="1" applyFill="1" applyBorder="1" applyAlignment="1" applyProtection="1">
      <alignment horizontal="right" vertical="center" wrapText="1"/>
      <protection hidden="1"/>
    </xf>
    <xf numFmtId="3" fontId="11" fillId="2" borderId="1" xfId="0" applyNumberFormat="1" applyFont="1" applyFill="1" applyBorder="1" applyAlignment="1" applyProtection="1">
      <alignment horizontal="right" vertical="center" wrapText="1"/>
      <protection locked="0"/>
    </xf>
    <xf numFmtId="3" fontId="12" fillId="4" borderId="2" xfId="0" applyNumberFormat="1" applyFont="1" applyFill="1" applyBorder="1" applyAlignment="1" applyProtection="1">
      <alignment horizontal="right" vertical="center" wrapText="1"/>
      <protection hidden="1"/>
    </xf>
    <xf numFmtId="3" fontId="12" fillId="4" borderId="3" xfId="0" applyNumberFormat="1" applyFont="1" applyFill="1" applyBorder="1" applyAlignment="1" applyProtection="1">
      <alignment horizontal="right" vertical="center" wrapText="1"/>
      <protection hidden="1"/>
    </xf>
    <xf numFmtId="3" fontId="12" fillId="4" borderId="4" xfId="0" applyNumberFormat="1" applyFont="1" applyFill="1" applyBorder="1" applyAlignment="1" applyProtection="1">
      <alignment horizontal="right" vertical="center" wrapText="1"/>
      <protection hidden="1"/>
    </xf>
    <xf numFmtId="0" fontId="9" fillId="3" borderId="2" xfId="0" applyFont="1" applyFill="1" applyBorder="1" applyAlignment="1" applyProtection="1">
      <alignment horizontal="left" vertical="center" wrapText="1"/>
      <protection hidden="1"/>
    </xf>
    <xf numFmtId="0" fontId="9" fillId="3" borderId="3" xfId="0" applyFont="1" applyFill="1" applyBorder="1" applyAlignment="1" applyProtection="1">
      <alignment horizontal="left" vertical="center" wrapText="1"/>
      <protection hidden="1"/>
    </xf>
    <xf numFmtId="0" fontId="11" fillId="3" borderId="3" xfId="0" applyFont="1" applyFill="1" applyBorder="1" applyAlignment="1" applyProtection="1">
      <alignment horizontal="left" vertical="center" wrapText="1"/>
      <protection hidden="1"/>
    </xf>
    <xf numFmtId="3" fontId="11" fillId="4" borderId="2" xfId="0" applyNumberFormat="1" applyFont="1" applyFill="1" applyBorder="1" applyAlignment="1" applyProtection="1">
      <alignment horizontal="right" vertical="center" wrapText="1"/>
      <protection hidden="1"/>
    </xf>
    <xf numFmtId="3" fontId="11" fillId="4" borderId="3" xfId="0" applyNumberFormat="1" applyFont="1" applyFill="1" applyBorder="1" applyAlignment="1" applyProtection="1">
      <alignment horizontal="right" vertical="center" wrapText="1"/>
      <protection hidden="1"/>
    </xf>
    <xf numFmtId="3" fontId="11" fillId="4" borderId="4" xfId="0" applyNumberFormat="1" applyFont="1" applyFill="1" applyBorder="1" applyAlignment="1" applyProtection="1">
      <alignment horizontal="right" vertical="center" wrapText="1"/>
      <protection hidden="1"/>
    </xf>
    <xf numFmtId="0" fontId="9" fillId="2" borderId="2" xfId="0" applyFont="1" applyFill="1" applyBorder="1" applyAlignment="1" applyProtection="1">
      <alignment horizontal="right" vertical="center" wrapText="1"/>
      <protection hidden="1"/>
    </xf>
    <xf numFmtId="0" fontId="9" fillId="2" borderId="3" xfId="0" applyFont="1" applyFill="1" applyBorder="1" applyAlignment="1" applyProtection="1">
      <alignment horizontal="right" vertical="center" wrapText="1"/>
      <protection hidden="1"/>
    </xf>
    <xf numFmtId="0" fontId="9" fillId="2" borderId="4" xfId="0" applyFont="1" applyFill="1" applyBorder="1" applyAlignment="1" applyProtection="1">
      <alignment horizontal="right" vertical="center" wrapText="1"/>
      <protection hidden="1"/>
    </xf>
    <xf numFmtId="0" fontId="11" fillId="2" borderId="1"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right" vertical="center" wrapText="1"/>
      <protection hidden="1"/>
    </xf>
    <xf numFmtId="0" fontId="11" fillId="3" borderId="3" xfId="0" applyFont="1" applyFill="1" applyBorder="1" applyAlignment="1" applyProtection="1">
      <alignment horizontal="right" vertical="center" wrapText="1"/>
      <protection hidden="1"/>
    </xf>
    <xf numFmtId="0" fontId="11" fillId="4" borderId="2" xfId="0" applyFont="1" applyFill="1" applyBorder="1" applyAlignment="1" applyProtection="1">
      <alignment horizontal="center" vertical="center" wrapText="1"/>
      <protection hidden="1"/>
    </xf>
    <xf numFmtId="0" fontId="11" fillId="4" borderId="3" xfId="0" applyFont="1" applyFill="1" applyBorder="1" applyAlignment="1" applyProtection="1">
      <alignment horizontal="center" vertical="center" wrapText="1"/>
      <protection hidden="1"/>
    </xf>
    <xf numFmtId="0" fontId="11" fillId="4" borderId="4"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center" vertical="center"/>
      <protection hidden="1"/>
    </xf>
    <xf numFmtId="0" fontId="17" fillId="2" borderId="3" xfId="0" applyFont="1" applyFill="1" applyBorder="1" applyAlignment="1" applyProtection="1">
      <alignment horizontal="center" vertical="center"/>
      <protection hidden="1"/>
    </xf>
    <xf numFmtId="0" fontId="17" fillId="2" borderId="4" xfId="0" applyFont="1" applyFill="1" applyBorder="1" applyAlignment="1" applyProtection="1">
      <alignment horizontal="center" vertical="center"/>
      <protection hidden="1"/>
    </xf>
    <xf numFmtId="0" fontId="9" fillId="2" borderId="13"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protection hidden="1"/>
    </xf>
    <xf numFmtId="0" fontId="7" fillId="2" borderId="6"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9" fillId="2" borderId="8" xfId="0" applyFont="1" applyFill="1" applyBorder="1" applyAlignment="1" applyProtection="1">
      <alignment horizontal="left"/>
      <protection hidden="1"/>
    </xf>
    <xf numFmtId="0" fontId="11" fillId="2" borderId="0" xfId="0" applyFont="1" applyFill="1" applyBorder="1" applyAlignment="1" applyProtection="1">
      <alignment horizontal="left"/>
      <protection hidden="1"/>
    </xf>
    <xf numFmtId="0" fontId="11" fillId="2" borderId="9" xfId="0" applyFont="1" applyFill="1" applyBorder="1" applyAlignment="1" applyProtection="1">
      <alignment horizontal="left"/>
      <protection hidden="1"/>
    </xf>
    <xf numFmtId="0" fontId="9" fillId="2" borderId="10" xfId="0" applyFont="1" applyFill="1" applyBorder="1" applyAlignment="1" applyProtection="1">
      <alignment horizontal="left" vertical="center"/>
      <protection hidden="1"/>
    </xf>
    <xf numFmtId="0" fontId="9" fillId="2" borderId="11" xfId="0" applyFont="1" applyFill="1" applyBorder="1" applyAlignment="1" applyProtection="1">
      <alignment horizontal="left" vertical="center"/>
      <protection hidden="1"/>
    </xf>
    <xf numFmtId="0" fontId="9" fillId="2" borderId="12" xfId="0" applyFont="1" applyFill="1" applyBorder="1" applyAlignment="1" applyProtection="1">
      <alignment horizontal="left" vertical="center"/>
      <protection hidden="1"/>
    </xf>
    <xf numFmtId="0" fontId="14" fillId="3" borderId="1" xfId="0" applyFont="1" applyFill="1" applyBorder="1" applyAlignment="1" applyProtection="1">
      <alignment horizontal="left" vertical="center"/>
      <protection hidden="1"/>
    </xf>
    <xf numFmtId="0" fontId="10" fillId="2" borderId="1" xfId="0" applyFont="1" applyFill="1" applyBorder="1" applyAlignment="1" applyProtection="1">
      <alignment horizontal="center" vertical="center" wrapText="1"/>
      <protection hidden="1"/>
    </xf>
    <xf numFmtId="0" fontId="7" fillId="4" borderId="2"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14" fillId="3" borderId="2" xfId="0" applyFont="1" applyFill="1" applyBorder="1" applyAlignment="1" applyProtection="1">
      <alignment horizontal="left" vertical="center"/>
      <protection hidden="1"/>
    </xf>
    <xf numFmtId="0" fontId="14" fillId="3" borderId="3" xfId="0" applyFont="1" applyFill="1" applyBorder="1" applyAlignment="1" applyProtection="1">
      <alignment horizontal="left" vertical="center"/>
      <protection hidden="1"/>
    </xf>
    <xf numFmtId="0" fontId="14" fillId="3" borderId="4" xfId="0" applyFont="1" applyFill="1" applyBorder="1" applyAlignment="1" applyProtection="1">
      <alignment horizontal="left" vertical="center"/>
      <protection hidden="1"/>
    </xf>
    <xf numFmtId="9" fontId="11" fillId="3" borderId="1" xfId="0" applyNumberFormat="1" applyFont="1" applyFill="1" applyBorder="1" applyAlignment="1" applyProtection="1">
      <alignment horizontal="center" vertical="center" wrapText="1"/>
      <protection hidden="1"/>
    </xf>
    <xf numFmtId="0" fontId="10" fillId="3" borderId="2" xfId="0" applyFont="1" applyFill="1" applyBorder="1" applyAlignment="1" applyProtection="1">
      <alignment horizontal="left" vertical="center"/>
      <protection hidden="1"/>
    </xf>
    <xf numFmtId="0" fontId="10" fillId="3" borderId="3" xfId="0" applyFont="1" applyFill="1" applyBorder="1" applyAlignment="1" applyProtection="1">
      <alignment horizontal="left" vertical="center"/>
      <protection hidden="1"/>
    </xf>
    <xf numFmtId="0" fontId="10" fillId="3" borderId="4" xfId="0" applyFont="1" applyFill="1" applyBorder="1" applyAlignment="1" applyProtection="1">
      <alignment horizontal="left" vertical="center"/>
      <protection hidden="1"/>
    </xf>
    <xf numFmtId="0" fontId="7" fillId="3" borderId="1"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7" fillId="4" borderId="1" xfId="0" applyNumberFormat="1" applyFont="1" applyFill="1" applyBorder="1" applyAlignment="1" applyProtection="1">
      <alignment horizontal="center" vertical="center" wrapText="1"/>
      <protection hidden="1"/>
    </xf>
    <xf numFmtId="0" fontId="7" fillId="4" borderId="20" xfId="0" applyFont="1" applyFill="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protection hidden="1"/>
    </xf>
    <xf numFmtId="0" fontId="7" fillId="4" borderId="27" xfId="0" applyFont="1" applyFill="1" applyBorder="1" applyAlignment="1" applyProtection="1">
      <alignment horizontal="center" vertical="center" wrapText="1"/>
      <protection hidden="1"/>
    </xf>
    <xf numFmtId="0" fontId="7" fillId="4" borderId="33"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center" vertical="center" wrapText="1"/>
      <protection hidden="1"/>
    </xf>
    <xf numFmtId="0" fontId="7" fillId="4" borderId="34" xfId="0" applyFont="1" applyFill="1" applyBorder="1" applyAlignment="1" applyProtection="1">
      <alignment horizontal="center" vertical="center" wrapText="1"/>
      <protection hidden="1"/>
    </xf>
    <xf numFmtId="0" fontId="11" fillId="3" borderId="20" xfId="0" applyFont="1" applyFill="1" applyBorder="1" applyAlignment="1" applyProtection="1">
      <alignment horizontal="left" vertical="center" wrapText="1"/>
      <protection hidden="1"/>
    </xf>
    <xf numFmtId="0" fontId="11" fillId="3" borderId="19" xfId="0" applyFont="1" applyFill="1" applyBorder="1" applyAlignment="1" applyProtection="1">
      <alignment horizontal="left" vertical="center" wrapText="1"/>
      <protection hidden="1"/>
    </xf>
    <xf numFmtId="0" fontId="11" fillId="3" borderId="31" xfId="0" applyFont="1" applyFill="1" applyBorder="1" applyAlignment="1" applyProtection="1">
      <alignment horizontal="left" vertical="center" wrapText="1"/>
      <protection hidden="1"/>
    </xf>
    <xf numFmtId="0" fontId="11" fillId="3" borderId="2" xfId="0" applyFont="1" applyFill="1" applyBorder="1" applyAlignment="1" applyProtection="1">
      <alignment horizontal="left" vertical="center" wrapText="1"/>
      <protection hidden="1"/>
    </xf>
    <xf numFmtId="0" fontId="11" fillId="3" borderId="4" xfId="0" applyFont="1" applyFill="1" applyBorder="1" applyAlignment="1" applyProtection="1">
      <alignment horizontal="left" vertical="center" wrapText="1"/>
      <protection hidden="1"/>
    </xf>
    <xf numFmtId="0" fontId="11" fillId="3" borderId="29" xfId="0" applyFont="1" applyFill="1" applyBorder="1" applyAlignment="1" applyProtection="1">
      <alignment horizontal="left" vertical="center" wrapText="1"/>
      <protection hidden="1"/>
    </xf>
    <xf numFmtId="0" fontId="11" fillId="3" borderId="32" xfId="0" applyFont="1" applyFill="1" applyBorder="1" applyAlignment="1" applyProtection="1">
      <alignment horizontal="left" vertical="center" wrapText="1"/>
      <protection hidden="1"/>
    </xf>
    <xf numFmtId="0" fontId="11" fillId="3" borderId="28" xfId="0" applyFont="1" applyFill="1" applyBorder="1" applyAlignment="1" applyProtection="1">
      <alignment horizontal="left" vertical="center" wrapText="1"/>
      <protection hidden="1"/>
    </xf>
    <xf numFmtId="0" fontId="7" fillId="4" borderId="23"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left" vertical="center" wrapText="1"/>
      <protection hidden="1"/>
    </xf>
    <xf numFmtId="0" fontId="9" fillId="3" borderId="10"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pplyProtection="1">
      <alignment horizontal="left" vertical="center" wrapText="1"/>
      <protection hidden="1"/>
    </xf>
    <xf numFmtId="0" fontId="7" fillId="4" borderId="29" xfId="0" applyFont="1" applyFill="1" applyBorder="1" applyAlignment="1" applyProtection="1">
      <alignment horizontal="center" vertical="center" wrapText="1"/>
      <protection hidden="1"/>
    </xf>
    <xf numFmtId="0" fontId="7" fillId="4" borderId="30" xfId="0" applyFont="1" applyFill="1" applyBorder="1" applyAlignment="1" applyProtection="1">
      <alignment horizontal="center" vertical="center" wrapText="1"/>
      <protection hidden="1"/>
    </xf>
    <xf numFmtId="0" fontId="7" fillId="3" borderId="15" xfId="0" applyFont="1" applyFill="1" applyBorder="1" applyAlignment="1" applyProtection="1">
      <alignment horizontal="left" vertical="center" wrapText="1"/>
      <protection hidden="1"/>
    </xf>
    <xf numFmtId="0" fontId="7" fillId="3" borderId="16" xfId="0" applyFont="1" applyFill="1" applyBorder="1" applyAlignment="1" applyProtection="1">
      <alignment horizontal="left" vertical="center" wrapText="1"/>
      <protection hidden="1"/>
    </xf>
    <xf numFmtId="0" fontId="7" fillId="3" borderId="17" xfId="0" applyFont="1" applyFill="1" applyBorder="1" applyAlignment="1" applyProtection="1">
      <alignment horizontal="left" vertical="center" wrapText="1"/>
      <protection hidden="1"/>
    </xf>
    <xf numFmtId="0" fontId="7" fillId="3" borderId="22"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left" vertical="center" wrapText="1"/>
      <protection hidden="1"/>
    </xf>
    <xf numFmtId="0" fontId="7" fillId="3" borderId="9" xfId="0" applyFont="1" applyFill="1" applyBorder="1" applyAlignment="1" applyProtection="1">
      <alignment horizontal="left" vertical="center" wrapText="1"/>
      <protection hidden="1"/>
    </xf>
    <xf numFmtId="0" fontId="7" fillId="3" borderId="24" xfId="0" applyFont="1" applyFill="1" applyBorder="1" applyAlignment="1" applyProtection="1">
      <alignment horizontal="left" vertical="center" wrapText="1"/>
      <protection hidden="1"/>
    </xf>
    <xf numFmtId="0" fontId="7" fillId="3" borderId="25" xfId="0" applyFont="1" applyFill="1" applyBorder="1" applyAlignment="1" applyProtection="1">
      <alignment horizontal="left" vertical="center" wrapText="1"/>
      <protection hidden="1"/>
    </xf>
    <xf numFmtId="0" fontId="7" fillId="3" borderId="26" xfId="0" applyFont="1" applyFill="1" applyBorder="1" applyAlignment="1" applyProtection="1">
      <alignment horizontal="left" vertical="center" wrapText="1"/>
      <protection hidden="1"/>
    </xf>
    <xf numFmtId="0" fontId="11" fillId="3" borderId="18" xfId="0" applyFont="1" applyFill="1" applyBorder="1" applyAlignment="1" applyProtection="1">
      <alignment horizontal="left" vertical="center" wrapText="1"/>
      <protection hidden="1"/>
    </xf>
    <xf numFmtId="0" fontId="11" fillId="3" borderId="1" xfId="0" applyFont="1" applyFill="1" applyBorder="1" applyAlignment="1" applyProtection="1">
      <alignment horizontal="left" vertical="center" wrapText="1"/>
      <protection hidden="1"/>
    </xf>
    <xf numFmtId="0" fontId="11" fillId="3" borderId="27" xfId="0" applyFont="1" applyFill="1" applyBorder="1" applyAlignment="1" applyProtection="1">
      <alignment horizontal="left" vertical="center" wrapText="1"/>
      <protection hidden="1"/>
    </xf>
    <xf numFmtId="9" fontId="11" fillId="3" borderId="1" xfId="0" quotePrefix="1" applyNumberFormat="1" applyFont="1" applyFill="1" applyBorder="1" applyAlignment="1" applyProtection="1">
      <alignment horizontal="center" vertical="center" wrapText="1"/>
      <protection hidden="1"/>
    </xf>
    <xf numFmtId="0" fontId="9" fillId="3" borderId="27" xfId="0" applyFont="1" applyFill="1" applyBorder="1" applyAlignment="1" applyProtection="1">
      <alignment horizontal="left" vertical="center" wrapText="1"/>
      <protection hidden="1"/>
    </xf>
    <xf numFmtId="3" fontId="12" fillId="4" borderId="1" xfId="0" applyNumberFormat="1" applyFont="1" applyFill="1" applyBorder="1" applyAlignment="1" applyProtection="1">
      <alignment horizontal="right" vertical="center" wrapText="1"/>
      <protection hidden="1"/>
    </xf>
    <xf numFmtId="0" fontId="9" fillId="3" borderId="4" xfId="0" applyFont="1" applyFill="1" applyBorder="1" applyAlignment="1" applyProtection="1">
      <alignment horizontal="left" vertical="center" wrapText="1"/>
      <protection hidden="1"/>
    </xf>
    <xf numFmtId="3" fontId="11" fillId="2" borderId="2" xfId="0" applyNumberFormat="1" applyFont="1" applyFill="1" applyBorder="1" applyAlignment="1" applyProtection="1">
      <alignment horizontal="center" vertical="center" wrapText="1"/>
      <protection locked="0"/>
    </xf>
    <xf numFmtId="3" fontId="11" fillId="2" borderId="3" xfId="0" applyNumberFormat="1" applyFont="1" applyFill="1" applyBorder="1" applyAlignment="1" applyProtection="1">
      <alignment horizontal="center" vertical="center" wrapText="1"/>
      <protection locked="0"/>
    </xf>
    <xf numFmtId="3" fontId="11" fillId="2" borderId="4" xfId="0" applyNumberFormat="1" applyFont="1" applyFill="1" applyBorder="1" applyAlignment="1" applyProtection="1">
      <alignment horizontal="center" vertical="center" wrapText="1"/>
      <protection locked="0"/>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9" fillId="3" borderId="5" xfId="0" applyFont="1" applyFill="1" applyBorder="1" applyAlignment="1" applyProtection="1">
      <alignment horizontal="right" vertical="center" wrapText="1"/>
      <protection hidden="1"/>
    </xf>
    <xf numFmtId="0" fontId="9" fillId="3" borderId="6" xfId="0" applyFont="1" applyFill="1" applyBorder="1" applyAlignment="1" applyProtection="1">
      <alignment horizontal="right" vertical="center" wrapText="1"/>
      <protection hidden="1"/>
    </xf>
    <xf numFmtId="0" fontId="9" fillId="3" borderId="7" xfId="0" applyFont="1" applyFill="1" applyBorder="1" applyAlignment="1" applyProtection="1">
      <alignment horizontal="right" vertical="center" wrapText="1"/>
      <protection hidden="1"/>
    </xf>
    <xf numFmtId="0" fontId="9" fillId="3" borderId="10" xfId="0" applyFont="1" applyFill="1" applyBorder="1" applyAlignment="1" applyProtection="1">
      <alignment horizontal="right" vertical="center" wrapText="1"/>
      <protection hidden="1"/>
    </xf>
    <xf numFmtId="0" fontId="9" fillId="3" borderId="11" xfId="0" applyFont="1" applyFill="1" applyBorder="1" applyAlignment="1" applyProtection="1">
      <alignment horizontal="right" vertical="center" wrapText="1"/>
      <protection hidden="1"/>
    </xf>
    <xf numFmtId="0" fontId="9" fillId="3" borderId="12" xfId="0" applyFont="1" applyFill="1" applyBorder="1" applyAlignment="1" applyProtection="1">
      <alignment horizontal="right" vertical="center" wrapText="1"/>
      <protection hidden="1"/>
    </xf>
    <xf numFmtId="0" fontId="9" fillId="3" borderId="1" xfId="0" applyFont="1" applyFill="1" applyBorder="1" applyAlignment="1" applyProtection="1">
      <alignment horizontal="right" vertical="center" wrapText="1"/>
      <protection hidden="1"/>
    </xf>
    <xf numFmtId="0" fontId="11" fillId="3" borderId="1" xfId="0" applyFont="1" applyFill="1" applyBorder="1" applyAlignment="1" applyProtection="1">
      <alignment horizontal="right" vertical="center" wrapText="1"/>
      <protection hidden="1"/>
    </xf>
    <xf numFmtId="3" fontId="12" fillId="4" borderId="2" xfId="0" applyNumberFormat="1" applyFont="1" applyFill="1" applyBorder="1" applyAlignment="1" applyProtection="1">
      <alignment horizontal="center" vertical="center" wrapText="1"/>
      <protection hidden="1"/>
    </xf>
    <xf numFmtId="3" fontId="12" fillId="4" borderId="3" xfId="0" applyNumberFormat="1" applyFont="1" applyFill="1" applyBorder="1" applyAlignment="1" applyProtection="1">
      <alignment horizontal="center" vertical="center" wrapText="1"/>
      <protection hidden="1"/>
    </xf>
    <xf numFmtId="0" fontId="14" fillId="0" borderId="2" xfId="0" applyFont="1" applyFill="1" applyBorder="1" applyAlignment="1" applyProtection="1">
      <alignment horizontal="right" vertical="center" wrapText="1"/>
      <protection hidden="1"/>
    </xf>
    <xf numFmtId="0" fontId="14" fillId="0" borderId="3" xfId="0" applyFont="1" applyFill="1" applyBorder="1" applyAlignment="1" applyProtection="1">
      <alignment horizontal="right" vertical="center" wrapText="1"/>
      <protection hidden="1"/>
    </xf>
    <xf numFmtId="0" fontId="14" fillId="0" borderId="4" xfId="0" applyFont="1" applyFill="1" applyBorder="1" applyAlignment="1" applyProtection="1">
      <alignment horizontal="right" vertical="center" wrapText="1"/>
      <protection hidden="1"/>
    </xf>
    <xf numFmtId="3" fontId="11" fillId="4" borderId="2" xfId="0" applyNumberFormat="1" applyFont="1" applyFill="1" applyBorder="1" applyAlignment="1" applyProtection="1">
      <alignment horizontal="center" vertical="center" wrapText="1"/>
      <protection hidden="1"/>
    </xf>
    <xf numFmtId="3" fontId="11" fillId="4" borderId="3" xfId="0" applyNumberFormat="1" applyFont="1" applyFill="1" applyBorder="1" applyAlignment="1" applyProtection="1">
      <alignment horizontal="center" vertical="center" wrapText="1"/>
      <protection hidden="1"/>
    </xf>
    <xf numFmtId="0" fontId="10" fillId="3" borderId="13" xfId="0" applyFont="1" applyFill="1" applyBorder="1" applyAlignment="1" applyProtection="1">
      <alignment horizontal="center" vertical="center" wrapText="1"/>
      <protection hidden="1"/>
    </xf>
    <xf numFmtId="0" fontId="10" fillId="3" borderId="14" xfId="0" applyFont="1" applyFill="1" applyBorder="1" applyAlignment="1" applyProtection="1">
      <alignment horizontal="center" vertical="center" wrapText="1"/>
      <protection hidden="1"/>
    </xf>
    <xf numFmtId="0" fontId="12" fillId="0" borderId="2" xfId="0" applyFont="1" applyFill="1" applyBorder="1" applyAlignment="1" applyProtection="1">
      <alignment horizontal="left" vertical="center" wrapText="1"/>
      <protection hidden="1"/>
    </xf>
    <xf numFmtId="0" fontId="12" fillId="0" borderId="4" xfId="0" applyFont="1" applyFill="1" applyBorder="1" applyAlignment="1" applyProtection="1">
      <alignment horizontal="left" vertical="center" wrapText="1"/>
      <protection hidden="1"/>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right" vertical="center" wrapText="1"/>
      <protection hidden="1"/>
    </xf>
    <xf numFmtId="0" fontId="11" fillId="2" borderId="1" xfId="0" applyFont="1" applyFill="1" applyBorder="1" applyAlignment="1" applyProtection="1">
      <alignment horizontal="left" vertical="center" wrapText="1"/>
      <protection locked="0"/>
    </xf>
    <xf numFmtId="14" fontId="11" fillId="2" borderId="1" xfId="0" applyNumberFormat="1"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right" vertical="center" wrapText="1"/>
      <protection hidden="1"/>
    </xf>
    <xf numFmtId="0" fontId="10" fillId="3" borderId="3" xfId="0" applyFont="1" applyFill="1" applyBorder="1" applyAlignment="1" applyProtection="1">
      <alignment horizontal="right" vertical="center" wrapText="1"/>
      <protection hidden="1"/>
    </xf>
    <xf numFmtId="0" fontId="11" fillId="3" borderId="4" xfId="0" applyFont="1" applyFill="1" applyBorder="1" applyAlignment="1" applyProtection="1">
      <alignment horizontal="right" vertical="center" wrapText="1"/>
      <protection hidden="1"/>
    </xf>
    <xf numFmtId="3" fontId="11" fillId="4" borderId="1" xfId="0" applyNumberFormat="1" applyFont="1" applyFill="1" applyBorder="1" applyAlignment="1" applyProtection="1">
      <alignment vertical="center" wrapText="1"/>
      <protection hidden="1"/>
    </xf>
    <xf numFmtId="0" fontId="14" fillId="3" borderId="2"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0" fontId="9" fillId="3" borderId="1" xfId="0" applyFont="1" applyFill="1" applyBorder="1" applyAlignment="1" applyProtection="1">
      <alignment vertical="center" wrapText="1"/>
      <protection hidden="1"/>
    </xf>
    <xf numFmtId="0" fontId="9" fillId="3" borderId="3" xfId="0" applyFont="1" applyFill="1" applyBorder="1" applyAlignment="1" applyProtection="1">
      <alignment vertical="center" wrapText="1"/>
      <protection hidden="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E$75" lockText="1" noThreeD="1"/>
</file>

<file path=xl/ctrlProps/ctrlProp10.xml><?xml version="1.0" encoding="utf-8"?>
<formControlPr xmlns="http://schemas.microsoft.com/office/spreadsheetml/2009/9/main" objectType="CheckBox" fmlaLink="$AE$56" lockText="1" noThreeD="1"/>
</file>

<file path=xl/ctrlProps/ctrlProp11.xml><?xml version="1.0" encoding="utf-8"?>
<formControlPr xmlns="http://schemas.microsoft.com/office/spreadsheetml/2009/9/main" objectType="CheckBox" fmlaLink="$AE$57" lockText="1" noThreeD="1"/>
</file>

<file path=xl/ctrlProps/ctrlProp12.xml><?xml version="1.0" encoding="utf-8"?>
<formControlPr xmlns="http://schemas.microsoft.com/office/spreadsheetml/2009/9/main" objectType="CheckBox" fmlaLink="$AE$58" lockText="1" noThreeD="1"/>
</file>

<file path=xl/ctrlProps/ctrlProp13.xml><?xml version="1.0" encoding="utf-8"?>
<formControlPr xmlns="http://schemas.microsoft.com/office/spreadsheetml/2009/9/main" objectType="CheckBox" fmlaLink="$AE$59" lockText="1" noThreeD="1"/>
</file>

<file path=xl/ctrlProps/ctrlProp14.xml><?xml version="1.0" encoding="utf-8"?>
<formControlPr xmlns="http://schemas.microsoft.com/office/spreadsheetml/2009/9/main" objectType="CheckBox" fmlaLink="$AE$60" lockText="1" noThreeD="1"/>
</file>

<file path=xl/ctrlProps/ctrlProp15.xml><?xml version="1.0" encoding="utf-8"?>
<formControlPr xmlns="http://schemas.microsoft.com/office/spreadsheetml/2009/9/main" objectType="CheckBox" fmlaLink="$AE$61" lockText="1" noThreeD="1"/>
</file>

<file path=xl/ctrlProps/ctrlProp16.xml><?xml version="1.0" encoding="utf-8"?>
<formControlPr xmlns="http://schemas.microsoft.com/office/spreadsheetml/2009/9/main" objectType="CheckBox" fmlaLink="$AE$62" lockText="1" noThreeD="1"/>
</file>

<file path=xl/ctrlProps/ctrlProp17.xml><?xml version="1.0" encoding="utf-8"?>
<formControlPr xmlns="http://schemas.microsoft.com/office/spreadsheetml/2009/9/main" objectType="CheckBox" fmlaLink="$AE$63" lockText="1" noThreeD="1"/>
</file>

<file path=xl/ctrlProps/ctrlProp18.xml><?xml version="1.0" encoding="utf-8"?>
<formControlPr xmlns="http://schemas.microsoft.com/office/spreadsheetml/2009/9/main" objectType="CheckBox" fmlaLink="$AE$64" lockText="1" noThreeD="1"/>
</file>

<file path=xl/ctrlProps/ctrlProp19.xml><?xml version="1.0" encoding="utf-8"?>
<formControlPr xmlns="http://schemas.microsoft.com/office/spreadsheetml/2009/9/main" objectType="CheckBox" fmlaLink="$AE$65" lockText="1" noThreeD="1"/>
</file>

<file path=xl/ctrlProps/ctrlProp2.xml><?xml version="1.0" encoding="utf-8"?>
<formControlPr xmlns="http://schemas.microsoft.com/office/spreadsheetml/2009/9/main" objectType="CheckBox" fmlaLink="$AE$76" lockText="1" noThreeD="1"/>
</file>

<file path=xl/ctrlProps/ctrlProp20.xml><?xml version="1.0" encoding="utf-8"?>
<formControlPr xmlns="http://schemas.microsoft.com/office/spreadsheetml/2009/9/main" objectType="CheckBox" fmlaLink="$AE$66" lockText="1" noThreeD="1"/>
</file>

<file path=xl/ctrlProps/ctrlProp21.xml><?xml version="1.0" encoding="utf-8"?>
<formControlPr xmlns="http://schemas.microsoft.com/office/spreadsheetml/2009/9/main" objectType="CheckBox" fmlaLink="$AE$67" lockText="1" noThreeD="1"/>
</file>

<file path=xl/ctrlProps/ctrlProp22.xml><?xml version="1.0" encoding="utf-8"?>
<formControlPr xmlns="http://schemas.microsoft.com/office/spreadsheetml/2009/9/main" objectType="CheckBox" fmlaLink="$AE$68" lockText="1" noThreeD="1"/>
</file>

<file path=xl/ctrlProps/ctrlProp23.xml><?xml version="1.0" encoding="utf-8"?>
<formControlPr xmlns="http://schemas.microsoft.com/office/spreadsheetml/2009/9/main" objectType="CheckBox" fmlaLink="$AE$69" lockText="1" noThreeD="1"/>
</file>

<file path=xl/ctrlProps/ctrlProp24.xml><?xml version="1.0" encoding="utf-8"?>
<formControlPr xmlns="http://schemas.microsoft.com/office/spreadsheetml/2009/9/main" objectType="CheckBox" fmlaLink="$AE$70" lockText="1" noThreeD="1"/>
</file>

<file path=xl/ctrlProps/ctrlProp25.xml><?xml version="1.0" encoding="utf-8"?>
<formControlPr xmlns="http://schemas.microsoft.com/office/spreadsheetml/2009/9/main" objectType="CheckBox" fmlaLink="$AE$71" lockText="1" noThreeD="1"/>
</file>

<file path=xl/ctrlProps/ctrlProp26.xml><?xml version="1.0" encoding="utf-8"?>
<formControlPr xmlns="http://schemas.microsoft.com/office/spreadsheetml/2009/9/main" objectType="CheckBox" fmlaLink="$AE$72" lockText="1" noThreeD="1"/>
</file>

<file path=xl/ctrlProps/ctrlProp3.xml><?xml version="1.0" encoding="utf-8"?>
<formControlPr xmlns="http://schemas.microsoft.com/office/spreadsheetml/2009/9/main" objectType="CheckBox" fmlaLink="$AE$77" lockText="1" noThreeD="1"/>
</file>

<file path=xl/ctrlProps/ctrlProp4.xml><?xml version="1.0" encoding="utf-8"?>
<formControlPr xmlns="http://schemas.microsoft.com/office/spreadsheetml/2009/9/main" objectType="CheckBox" fmlaLink="$AE$78" lockText="1" noThreeD="1"/>
</file>

<file path=xl/ctrlProps/ctrlProp5.xml><?xml version="1.0" encoding="utf-8"?>
<formControlPr xmlns="http://schemas.microsoft.com/office/spreadsheetml/2009/9/main" objectType="CheckBox" fmlaLink="$AE$51" lockText="1" noThreeD="1"/>
</file>

<file path=xl/ctrlProps/ctrlProp6.xml><?xml version="1.0" encoding="utf-8"?>
<formControlPr xmlns="http://schemas.microsoft.com/office/spreadsheetml/2009/9/main" objectType="CheckBox" fmlaLink="$AE$52" lockText="1" noThreeD="1"/>
</file>

<file path=xl/ctrlProps/ctrlProp7.xml><?xml version="1.0" encoding="utf-8"?>
<formControlPr xmlns="http://schemas.microsoft.com/office/spreadsheetml/2009/9/main" objectType="CheckBox" fmlaLink="$AE$53" lockText="1" noThreeD="1"/>
</file>

<file path=xl/ctrlProps/ctrlProp8.xml><?xml version="1.0" encoding="utf-8"?>
<formControlPr xmlns="http://schemas.microsoft.com/office/spreadsheetml/2009/9/main" objectType="CheckBox" fmlaLink="$AE$54" lockText="1" noThreeD="1"/>
</file>

<file path=xl/ctrlProps/ctrlProp9.xml><?xml version="1.0" encoding="utf-8"?>
<formControlPr xmlns="http://schemas.microsoft.com/office/spreadsheetml/2009/9/main" objectType="CheckBox" fmlaLink="$AE$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74</xdr:row>
          <xdr:rowOff>9525</xdr:rowOff>
        </xdr:from>
        <xdr:to>
          <xdr:col>28</xdr:col>
          <xdr:colOff>0</xdr:colOff>
          <xdr:row>74</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75</xdr:row>
          <xdr:rowOff>19050</xdr:rowOff>
        </xdr:from>
        <xdr:to>
          <xdr:col>28</xdr:col>
          <xdr:colOff>19050</xdr:colOff>
          <xdr:row>75</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76</xdr:row>
          <xdr:rowOff>9525</xdr:rowOff>
        </xdr:from>
        <xdr:to>
          <xdr:col>27</xdr:col>
          <xdr:colOff>266700</xdr:colOff>
          <xdr:row>76</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77</xdr:row>
          <xdr:rowOff>19050</xdr:rowOff>
        </xdr:from>
        <xdr:to>
          <xdr:col>27</xdr:col>
          <xdr:colOff>257175</xdr:colOff>
          <xdr:row>77</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143742</xdr:colOff>
      <xdr:row>0</xdr:row>
      <xdr:rowOff>76393</xdr:rowOff>
    </xdr:from>
    <xdr:to>
      <xdr:col>0</xdr:col>
      <xdr:colOff>702253</xdr:colOff>
      <xdr:row>0</xdr:row>
      <xdr:rowOff>715434</xdr:rowOff>
    </xdr:to>
    <xdr:pic>
      <xdr:nvPicPr>
        <xdr:cNvPr id="8" name="Picture 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742" y="76393"/>
          <a:ext cx="558511" cy="639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27</xdr:col>
          <xdr:colOff>19050</xdr:colOff>
          <xdr:row>50</xdr:row>
          <xdr:rowOff>57150</xdr:rowOff>
        </xdr:from>
        <xdr:to>
          <xdr:col>28</xdr:col>
          <xdr:colOff>9525</xdr:colOff>
          <xdr:row>50</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51</xdr:row>
          <xdr:rowOff>47625</xdr:rowOff>
        </xdr:from>
        <xdr:to>
          <xdr:col>28</xdr:col>
          <xdr:colOff>9525</xdr:colOff>
          <xdr:row>52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52</xdr:row>
          <xdr:rowOff>66675</xdr:rowOff>
        </xdr:from>
        <xdr:to>
          <xdr:col>28</xdr:col>
          <xdr:colOff>9525</xdr:colOff>
          <xdr:row>53</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53</xdr:row>
          <xdr:rowOff>28575</xdr:rowOff>
        </xdr:from>
        <xdr:to>
          <xdr:col>28</xdr:col>
          <xdr:colOff>9525</xdr:colOff>
          <xdr:row>54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54</xdr:row>
          <xdr:rowOff>38100</xdr:rowOff>
        </xdr:from>
        <xdr:to>
          <xdr:col>28</xdr:col>
          <xdr:colOff>9525</xdr:colOff>
          <xdr:row>54</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55</xdr:row>
          <xdr:rowOff>47625</xdr:rowOff>
        </xdr:from>
        <xdr:to>
          <xdr:col>28</xdr:col>
          <xdr:colOff>9525</xdr:colOff>
          <xdr:row>55</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56</xdr:row>
          <xdr:rowOff>95250</xdr:rowOff>
        </xdr:from>
        <xdr:to>
          <xdr:col>28</xdr:col>
          <xdr:colOff>9525</xdr:colOff>
          <xdr:row>56</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57</xdr:row>
          <xdr:rowOff>104775</xdr:rowOff>
        </xdr:from>
        <xdr:to>
          <xdr:col>28</xdr:col>
          <xdr:colOff>9525</xdr:colOff>
          <xdr:row>57</xdr:row>
          <xdr:rowOff>333375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58</xdr:row>
          <xdr:rowOff>19050</xdr:rowOff>
        </xdr:from>
        <xdr:to>
          <xdr:col>28</xdr:col>
          <xdr:colOff>9525</xdr:colOff>
          <xdr:row>58</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59</xdr:row>
          <xdr:rowOff>114300</xdr:rowOff>
        </xdr:from>
        <xdr:to>
          <xdr:col>28</xdr:col>
          <xdr:colOff>9525</xdr:colOff>
          <xdr:row>59</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60</xdr:row>
          <xdr:rowOff>209550</xdr:rowOff>
        </xdr:from>
        <xdr:to>
          <xdr:col>28</xdr:col>
          <xdr:colOff>9525</xdr:colOff>
          <xdr:row>60</xdr:row>
          <xdr:rowOff>438150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61</xdr:row>
          <xdr:rowOff>123825</xdr:rowOff>
        </xdr:from>
        <xdr:to>
          <xdr:col>28</xdr:col>
          <xdr:colOff>9525</xdr:colOff>
          <xdr:row>61</xdr:row>
          <xdr:rowOff>352425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62</xdr:row>
          <xdr:rowOff>19050</xdr:rowOff>
        </xdr:from>
        <xdr:to>
          <xdr:col>28</xdr:col>
          <xdr:colOff>9525</xdr:colOff>
          <xdr:row>62</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63</xdr:row>
          <xdr:rowOff>114300</xdr:rowOff>
        </xdr:from>
        <xdr:to>
          <xdr:col>28</xdr:col>
          <xdr:colOff>9525</xdr:colOff>
          <xdr:row>63</xdr:row>
          <xdr:rowOff>342900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64</xdr:row>
          <xdr:rowOff>104775</xdr:rowOff>
        </xdr:from>
        <xdr:to>
          <xdr:col>28</xdr:col>
          <xdr:colOff>9525</xdr:colOff>
          <xdr:row>64</xdr:row>
          <xdr:rowOff>333375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65</xdr:row>
          <xdr:rowOff>19050</xdr:rowOff>
        </xdr:from>
        <xdr:to>
          <xdr:col>28</xdr:col>
          <xdr:colOff>9525</xdr:colOff>
          <xdr:row>66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66</xdr:row>
          <xdr:rowOff>28575</xdr:rowOff>
        </xdr:from>
        <xdr:to>
          <xdr:col>28</xdr:col>
          <xdr:colOff>9525</xdr:colOff>
          <xdr:row>67</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67</xdr:row>
          <xdr:rowOff>28575</xdr:rowOff>
        </xdr:from>
        <xdr:to>
          <xdr:col>28</xdr:col>
          <xdr:colOff>9525</xdr:colOff>
          <xdr:row>68</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68</xdr:row>
          <xdr:rowOff>19050</xdr:rowOff>
        </xdr:from>
        <xdr:to>
          <xdr:col>28</xdr:col>
          <xdr:colOff>9525</xdr:colOff>
          <xdr:row>69</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69</xdr:row>
          <xdr:rowOff>104775</xdr:rowOff>
        </xdr:from>
        <xdr:to>
          <xdr:col>28</xdr:col>
          <xdr:colOff>9525</xdr:colOff>
          <xdr:row>69</xdr:row>
          <xdr:rowOff>333375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70</xdr:row>
          <xdr:rowOff>123825</xdr:rowOff>
        </xdr:from>
        <xdr:to>
          <xdr:col>28</xdr:col>
          <xdr:colOff>9525</xdr:colOff>
          <xdr:row>70</xdr:row>
          <xdr:rowOff>352425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71</xdr:row>
          <xdr:rowOff>104775</xdr:rowOff>
        </xdr:from>
        <xdr:to>
          <xdr:col>28</xdr:col>
          <xdr:colOff>9525</xdr:colOff>
          <xdr:row>71</xdr:row>
          <xdr:rowOff>333375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89"/>
  <sheetViews>
    <sheetView tabSelected="1" view="pageBreakPreview" zoomScaleNormal="100" zoomScaleSheetLayoutView="100" workbookViewId="0">
      <selection activeCell="A88" sqref="A88:AD88"/>
    </sheetView>
  </sheetViews>
  <sheetFormatPr defaultColWidth="9" defaultRowHeight="15.75" x14ac:dyDescent="0.2"/>
  <cols>
    <col min="1" max="2" width="13.6640625" style="16" customWidth="1"/>
    <col min="3" max="3" width="5.5" style="16" customWidth="1"/>
    <col min="4" max="4" width="7.6640625" style="16" customWidth="1"/>
    <col min="5" max="5" width="4.6640625" style="16" hidden="1" customWidth="1"/>
    <col min="6" max="7" width="6.83203125" style="16" customWidth="1"/>
    <col min="8" max="8" width="3" style="16" customWidth="1"/>
    <col min="9" max="9" width="4.6640625" style="16" customWidth="1"/>
    <col min="10" max="10" width="9.5" style="16" customWidth="1"/>
    <col min="11" max="11" width="4.6640625" style="16" customWidth="1"/>
    <col min="12" max="12" width="6" style="16" customWidth="1"/>
    <col min="13" max="13" width="2.6640625" style="16" customWidth="1"/>
    <col min="14" max="14" width="2.83203125" style="16" customWidth="1"/>
    <col min="15" max="15" width="0.33203125" style="16" customWidth="1"/>
    <col min="16" max="16" width="5" style="16" customWidth="1"/>
    <col min="17" max="18" width="2.1640625" style="16" customWidth="1"/>
    <col min="19" max="19" width="1.1640625" style="16" customWidth="1"/>
    <col min="20" max="20" width="2.1640625" style="16" customWidth="1"/>
    <col min="21" max="22" width="4.83203125" style="16" customWidth="1"/>
    <col min="23" max="23" width="1.1640625" style="16" customWidth="1"/>
    <col min="24" max="24" width="1.5" style="16" customWidth="1"/>
    <col min="25" max="25" width="3" style="16" customWidth="1"/>
    <col min="26" max="26" width="1.5" style="16" customWidth="1"/>
    <col min="27" max="27" width="4.6640625" style="16" customWidth="1"/>
    <col min="28" max="28" width="4.83203125" style="16" customWidth="1"/>
    <col min="29" max="29" width="6.6640625" style="16" customWidth="1"/>
    <col min="30" max="30" width="6.33203125" style="22" customWidth="1"/>
    <col min="31" max="31" width="20.1640625" style="16" hidden="1" customWidth="1"/>
    <col min="32" max="33" width="9" style="16" hidden="1" customWidth="1"/>
    <col min="34" max="34" width="0.1640625" style="16" customWidth="1"/>
    <col min="35" max="39" width="9" style="16" hidden="1" customWidth="1"/>
    <col min="40" max="40" width="0.33203125" style="16" hidden="1" customWidth="1"/>
    <col min="41" max="41" width="9" style="16" hidden="1" customWidth="1"/>
    <col min="42" max="16384" width="9" style="16"/>
  </cols>
  <sheetData>
    <row r="1" spans="1:30" ht="63.75" customHeight="1" x14ac:dyDescent="0.2">
      <c r="A1" s="202" t="s">
        <v>122</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90" customHeight="1" x14ac:dyDescent="0.2">
      <c r="A2" s="83" t="s">
        <v>130</v>
      </c>
      <c r="B2" s="84"/>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148"/>
    </row>
    <row r="3" spans="1:30" ht="22.5" customHeight="1" x14ac:dyDescent="0.2">
      <c r="A3" s="73" t="s">
        <v>7</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5"/>
    </row>
    <row r="4" spans="1:30" ht="22.5" customHeight="1" x14ac:dyDescent="0.2">
      <c r="A4" s="54" t="s">
        <v>8</v>
      </c>
      <c r="B4" s="58"/>
      <c r="C4" s="58"/>
      <c r="D4" s="58"/>
      <c r="E4" s="58"/>
      <c r="F4" s="55"/>
      <c r="G4" s="207"/>
      <c r="H4" s="208"/>
      <c r="I4" s="208"/>
      <c r="J4" s="208"/>
      <c r="K4" s="208"/>
      <c r="L4" s="209"/>
      <c r="M4" s="54" t="s">
        <v>9</v>
      </c>
      <c r="N4" s="58"/>
      <c r="O4" s="58"/>
      <c r="P4" s="58"/>
      <c r="Q4" s="70" t="s">
        <v>147</v>
      </c>
      <c r="R4" s="71"/>
      <c r="S4" s="71"/>
      <c r="T4" s="71"/>
      <c r="U4" s="72"/>
      <c r="V4" s="54" t="s">
        <v>10</v>
      </c>
      <c r="W4" s="58"/>
      <c r="X4" s="58"/>
      <c r="Y4" s="58"/>
      <c r="Z4" s="58"/>
      <c r="AA4" s="55"/>
      <c r="AB4" s="206"/>
      <c r="AC4" s="206"/>
      <c r="AD4" s="206"/>
    </row>
    <row r="5" spans="1:30" ht="30.75" customHeight="1" x14ac:dyDescent="0.2">
      <c r="A5" s="54" t="s">
        <v>11</v>
      </c>
      <c r="B5" s="58"/>
      <c r="C5" s="58"/>
      <c r="D5" s="58"/>
      <c r="E5" s="58"/>
      <c r="F5" s="55"/>
      <c r="G5" s="207"/>
      <c r="H5" s="208"/>
      <c r="I5" s="208"/>
      <c r="J5" s="208"/>
      <c r="K5" s="208"/>
      <c r="L5" s="209"/>
      <c r="M5" s="58" t="s">
        <v>145</v>
      </c>
      <c r="N5" s="58"/>
      <c r="O5" s="58"/>
      <c r="P5" s="58"/>
      <c r="Q5" s="58"/>
      <c r="R5" s="58"/>
      <c r="S5" s="58"/>
      <c r="T5" s="58"/>
      <c r="U5" s="58"/>
      <c r="V5" s="58"/>
      <c r="W5" s="58"/>
      <c r="X5" s="58"/>
      <c r="Y5" s="58"/>
      <c r="Z5" s="205"/>
      <c r="AA5" s="205"/>
      <c r="AB5" s="205"/>
      <c r="AC5" s="205"/>
      <c r="AD5" s="205"/>
    </row>
    <row r="6" spans="1:30" x14ac:dyDescent="0.2">
      <c r="A6" s="187" t="s">
        <v>12</v>
      </c>
      <c r="B6" s="187"/>
      <c r="C6" s="187"/>
      <c r="D6" s="187"/>
      <c r="E6" s="187"/>
      <c r="F6" s="187"/>
      <c r="G6" s="70"/>
      <c r="H6" s="71"/>
      <c r="I6" s="71"/>
      <c r="J6" s="71"/>
      <c r="K6" s="71"/>
      <c r="L6" s="71"/>
      <c r="M6" s="71"/>
      <c r="N6" s="71"/>
      <c r="O6" s="71"/>
      <c r="P6" s="71"/>
      <c r="Q6" s="71"/>
      <c r="R6" s="71"/>
      <c r="S6" s="71"/>
      <c r="T6" s="71"/>
      <c r="U6" s="71"/>
      <c r="V6" s="71"/>
      <c r="W6" s="71"/>
      <c r="X6" s="71"/>
      <c r="Y6" s="71"/>
      <c r="Z6" s="71"/>
      <c r="AA6" s="71"/>
      <c r="AB6" s="71"/>
      <c r="AC6" s="71"/>
      <c r="AD6" s="72"/>
    </row>
    <row r="7" spans="1:30" ht="18.75" customHeight="1" x14ac:dyDescent="0.2">
      <c r="A7" s="73" t="s">
        <v>13</v>
      </c>
      <c r="B7" s="74"/>
      <c r="C7" s="74"/>
      <c r="D7" s="74"/>
      <c r="E7" s="74"/>
      <c r="F7" s="74"/>
      <c r="G7" s="75"/>
      <c r="H7" s="54" t="s">
        <v>14</v>
      </c>
      <c r="I7" s="58"/>
      <c r="J7" s="58"/>
      <c r="K7" s="58"/>
      <c r="L7" s="58"/>
      <c r="M7" s="58"/>
      <c r="N7" s="58"/>
      <c r="O7" s="58"/>
      <c r="P7" s="58"/>
      <c r="Q7" s="58"/>
      <c r="R7" s="58"/>
      <c r="S7" s="58"/>
      <c r="T7" s="58"/>
      <c r="U7" s="58"/>
      <c r="V7" s="58"/>
      <c r="W7" s="58"/>
      <c r="X7" s="58"/>
      <c r="Y7" s="58"/>
      <c r="Z7" s="58"/>
      <c r="AA7" s="55"/>
      <c r="AB7" s="20"/>
      <c r="AC7" s="48" t="s">
        <v>15</v>
      </c>
      <c r="AD7" s="48"/>
    </row>
    <row r="8" spans="1:30" ht="27.75" customHeight="1" x14ac:dyDescent="0.2">
      <c r="A8" s="54" t="s">
        <v>16</v>
      </c>
      <c r="B8" s="58"/>
      <c r="C8" s="58"/>
      <c r="D8" s="58"/>
      <c r="E8" s="58"/>
      <c r="F8" s="58"/>
      <c r="G8" s="55"/>
      <c r="H8" s="51"/>
      <c r="I8" s="52"/>
      <c r="J8" s="52"/>
      <c r="K8" s="53"/>
      <c r="L8" s="48" t="s">
        <v>17</v>
      </c>
      <c r="M8" s="54" t="s">
        <v>18</v>
      </c>
      <c r="N8" s="58"/>
      <c r="O8" s="58"/>
      <c r="P8" s="58"/>
      <c r="Q8" s="58"/>
      <c r="R8" s="58"/>
      <c r="S8" s="58"/>
      <c r="T8" s="78">
        <f>H8*12</f>
        <v>0</v>
      </c>
      <c r="U8" s="78"/>
      <c r="V8" s="78"/>
      <c r="W8" s="78"/>
      <c r="X8" s="78"/>
      <c r="Y8" s="78"/>
      <c r="Z8" s="78"/>
      <c r="AA8" s="78"/>
      <c r="AB8" s="78"/>
      <c r="AC8" s="48" t="s">
        <v>17</v>
      </c>
      <c r="AD8" s="48"/>
    </row>
    <row r="9" spans="1:30" ht="31.5" customHeight="1" x14ac:dyDescent="0.2">
      <c r="A9" s="54" t="s">
        <v>19</v>
      </c>
      <c r="B9" s="58"/>
      <c r="C9" s="58"/>
      <c r="D9" s="58"/>
      <c r="E9" s="58"/>
      <c r="F9" s="58"/>
      <c r="G9" s="55"/>
      <c r="H9" s="51"/>
      <c r="I9" s="52"/>
      <c r="J9" s="52"/>
      <c r="K9" s="53"/>
      <c r="L9" s="48" t="s">
        <v>17</v>
      </c>
      <c r="M9" s="54" t="s">
        <v>20</v>
      </c>
      <c r="N9" s="58"/>
      <c r="O9" s="58"/>
      <c r="P9" s="58"/>
      <c r="Q9" s="58"/>
      <c r="R9" s="58"/>
      <c r="S9" s="58"/>
      <c r="T9" s="213">
        <f>H9*12</f>
        <v>0</v>
      </c>
      <c r="U9" s="213"/>
      <c r="V9" s="213"/>
      <c r="W9" s="213"/>
      <c r="X9" s="213"/>
      <c r="Y9" s="213"/>
      <c r="Z9" s="213"/>
      <c r="AA9" s="213"/>
      <c r="AB9" s="213"/>
      <c r="AC9" s="48" t="s">
        <v>17</v>
      </c>
      <c r="AD9" s="48"/>
    </row>
    <row r="10" spans="1:30" ht="17.25" customHeight="1" x14ac:dyDescent="0.2">
      <c r="A10" s="73" t="s">
        <v>146</v>
      </c>
      <c r="B10" s="74"/>
      <c r="C10" s="74"/>
      <c r="D10" s="74"/>
      <c r="E10" s="74"/>
      <c r="F10" s="74"/>
      <c r="G10" s="75"/>
      <c r="H10" s="62"/>
      <c r="I10" s="63"/>
      <c r="J10" s="63"/>
      <c r="K10" s="63"/>
      <c r="L10" s="63"/>
      <c r="M10" s="63"/>
      <c r="N10" s="63"/>
      <c r="O10" s="63"/>
      <c r="P10" s="63"/>
      <c r="Q10" s="63"/>
      <c r="R10" s="63"/>
      <c r="S10" s="63"/>
      <c r="T10" s="63"/>
      <c r="U10" s="63"/>
      <c r="V10" s="63"/>
      <c r="W10" s="63"/>
      <c r="X10" s="63"/>
      <c r="Y10" s="63"/>
      <c r="Z10" s="63"/>
      <c r="AA10" s="63"/>
      <c r="AB10" s="63"/>
      <c r="AC10" s="63"/>
      <c r="AD10" s="64"/>
    </row>
    <row r="11" spans="1:30" ht="21.75" customHeight="1" x14ac:dyDescent="0.2">
      <c r="A11" s="73" t="s">
        <v>127</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5"/>
    </row>
    <row r="12" spans="1:30" ht="24" customHeight="1" x14ac:dyDescent="0.2">
      <c r="A12" s="65" t="s">
        <v>143</v>
      </c>
      <c r="B12" s="66"/>
      <c r="C12" s="42">
        <v>1</v>
      </c>
      <c r="D12" s="204" t="s">
        <v>133</v>
      </c>
      <c r="E12" s="204"/>
      <c r="F12" s="204"/>
      <c r="G12" s="204"/>
      <c r="H12" s="204"/>
      <c r="I12" s="42">
        <v>2</v>
      </c>
      <c r="J12" s="89" t="s">
        <v>21</v>
      </c>
      <c r="K12" s="90"/>
      <c r="L12" s="91"/>
      <c r="M12" s="203">
        <v>3</v>
      </c>
      <c r="N12" s="203"/>
      <c r="O12" s="21"/>
      <c r="P12" s="90" t="s">
        <v>132</v>
      </c>
      <c r="Q12" s="90"/>
      <c r="R12" s="90"/>
      <c r="S12" s="90"/>
      <c r="T12" s="90"/>
      <c r="U12" s="90"/>
      <c r="V12" s="90"/>
      <c r="W12" s="90"/>
      <c r="X12" s="203">
        <v>4</v>
      </c>
      <c r="Y12" s="203"/>
      <c r="Z12" s="89" t="s">
        <v>22</v>
      </c>
      <c r="AA12" s="90"/>
      <c r="AB12" s="90"/>
      <c r="AC12" s="91"/>
      <c r="AD12" s="42">
        <v>5</v>
      </c>
    </row>
    <row r="13" spans="1:30" ht="26.25" customHeight="1" x14ac:dyDescent="0.2">
      <c r="A13" s="59" t="s">
        <v>142</v>
      </c>
      <c r="B13" s="60"/>
      <c r="C13" s="60"/>
      <c r="D13" s="60"/>
      <c r="E13" s="60"/>
      <c r="F13" s="60"/>
      <c r="G13" s="60"/>
      <c r="H13" s="60"/>
      <c r="I13" s="60"/>
      <c r="J13" s="60"/>
      <c r="K13" s="60"/>
      <c r="L13" s="67" t="s">
        <v>23</v>
      </c>
      <c r="M13" s="68"/>
      <c r="N13" s="68"/>
      <c r="O13" s="68"/>
      <c r="P13" s="68"/>
      <c r="Q13" s="68"/>
      <c r="R13" s="68"/>
      <c r="S13" s="68"/>
      <c r="T13" s="68"/>
      <c r="U13" s="68"/>
      <c r="V13" s="68"/>
      <c r="W13" s="68"/>
      <c r="X13" s="68"/>
      <c r="Y13" s="69"/>
      <c r="Z13" s="92"/>
      <c r="AA13" s="92"/>
      <c r="AB13" s="92"/>
      <c r="AC13" s="48" t="s">
        <v>15</v>
      </c>
      <c r="AD13" s="217"/>
    </row>
    <row r="14" spans="1:30" x14ac:dyDescent="0.2">
      <c r="A14" s="93" t="s">
        <v>131</v>
      </c>
      <c r="B14" s="94"/>
      <c r="C14" s="94"/>
      <c r="D14" s="94"/>
      <c r="E14" s="94"/>
      <c r="F14" s="94"/>
      <c r="G14" s="94"/>
      <c r="H14" s="94"/>
      <c r="I14" s="94"/>
      <c r="J14" s="94"/>
      <c r="K14" s="94"/>
      <c r="L14" s="94"/>
      <c r="M14" s="94"/>
      <c r="N14" s="94"/>
      <c r="O14" s="17"/>
      <c r="P14" s="86">
        <f>T9*Z13</f>
        <v>0</v>
      </c>
      <c r="Q14" s="87"/>
      <c r="R14" s="87"/>
      <c r="S14" s="87"/>
      <c r="T14" s="87"/>
      <c r="U14" s="87"/>
      <c r="V14" s="87"/>
      <c r="W14" s="87"/>
      <c r="X14" s="87"/>
      <c r="Y14" s="87"/>
      <c r="Z14" s="87"/>
      <c r="AA14" s="87"/>
      <c r="AB14" s="88"/>
      <c r="AC14" s="48" t="s">
        <v>17</v>
      </c>
      <c r="AD14" s="44" t="s">
        <v>24</v>
      </c>
    </row>
    <row r="15" spans="1:30" x14ac:dyDescent="0.2">
      <c r="A15" s="54" t="s">
        <v>25</v>
      </c>
      <c r="B15" s="58"/>
      <c r="C15" s="58"/>
      <c r="D15" s="58"/>
      <c r="E15" s="58"/>
      <c r="F15" s="58"/>
      <c r="G15" s="58"/>
      <c r="H15" s="58"/>
      <c r="I15" s="58"/>
      <c r="J15" s="58"/>
      <c r="K15" s="58"/>
      <c r="L15" s="58"/>
      <c r="M15" s="58"/>
      <c r="N15" s="58"/>
      <c r="O15" s="18"/>
      <c r="P15" s="51"/>
      <c r="Q15" s="52"/>
      <c r="R15" s="52"/>
      <c r="S15" s="52"/>
      <c r="T15" s="52"/>
      <c r="U15" s="52"/>
      <c r="V15" s="52"/>
      <c r="W15" s="52"/>
      <c r="X15" s="52"/>
      <c r="Y15" s="52"/>
      <c r="Z15" s="52"/>
      <c r="AA15" s="52"/>
      <c r="AB15" s="53"/>
      <c r="AC15" s="48" t="s">
        <v>17</v>
      </c>
      <c r="AD15" s="44" t="s">
        <v>26</v>
      </c>
    </row>
    <row r="16" spans="1:30" x14ac:dyDescent="0.2">
      <c r="A16" s="54" t="s">
        <v>27</v>
      </c>
      <c r="B16" s="58"/>
      <c r="C16" s="58"/>
      <c r="D16" s="58"/>
      <c r="E16" s="58"/>
      <c r="F16" s="58"/>
      <c r="G16" s="58"/>
      <c r="H16" s="58"/>
      <c r="I16" s="58"/>
      <c r="J16" s="58"/>
      <c r="K16" s="58"/>
      <c r="L16" s="58"/>
      <c r="M16" s="58"/>
      <c r="N16" s="58"/>
      <c r="O16" s="18"/>
      <c r="P16" s="51"/>
      <c r="Q16" s="52"/>
      <c r="R16" s="52"/>
      <c r="S16" s="52"/>
      <c r="T16" s="52"/>
      <c r="U16" s="52"/>
      <c r="V16" s="52"/>
      <c r="W16" s="52"/>
      <c r="X16" s="52"/>
      <c r="Y16" s="52"/>
      <c r="Z16" s="52"/>
      <c r="AA16" s="52"/>
      <c r="AB16" s="53"/>
      <c r="AC16" s="48" t="s">
        <v>17</v>
      </c>
      <c r="AD16" s="44" t="s">
        <v>28</v>
      </c>
    </row>
    <row r="17" spans="1:31" x14ac:dyDescent="0.2">
      <c r="A17" s="83" t="s">
        <v>144</v>
      </c>
      <c r="B17" s="84"/>
      <c r="C17" s="85"/>
      <c r="D17" s="85"/>
      <c r="E17" s="85"/>
      <c r="F17" s="85"/>
      <c r="G17" s="85"/>
      <c r="H17" s="85"/>
      <c r="I17" s="85"/>
      <c r="J17" s="85"/>
      <c r="K17" s="85"/>
      <c r="L17" s="85"/>
      <c r="M17" s="85"/>
      <c r="N17" s="85"/>
      <c r="O17" s="17"/>
      <c r="P17" s="80">
        <f>(P14+P15)-P16</f>
        <v>0</v>
      </c>
      <c r="Q17" s="81"/>
      <c r="R17" s="81"/>
      <c r="S17" s="81"/>
      <c r="T17" s="81"/>
      <c r="U17" s="81"/>
      <c r="V17" s="81"/>
      <c r="W17" s="81"/>
      <c r="X17" s="81"/>
      <c r="Y17" s="81"/>
      <c r="Z17" s="81"/>
      <c r="AA17" s="81"/>
      <c r="AB17" s="82"/>
      <c r="AC17" s="48" t="s">
        <v>17</v>
      </c>
      <c r="AD17" s="45" t="s">
        <v>29</v>
      </c>
    </row>
    <row r="18" spans="1:31" ht="14.25" customHeight="1" x14ac:dyDescent="0.2">
      <c r="A18" s="59" t="s">
        <v>134</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1"/>
    </row>
    <row r="19" spans="1:31" x14ac:dyDescent="0.2">
      <c r="A19" s="54" t="s">
        <v>119</v>
      </c>
      <c r="B19" s="58"/>
      <c r="C19" s="58"/>
      <c r="D19" s="58"/>
      <c r="E19" s="58"/>
      <c r="F19" s="58"/>
      <c r="G19" s="58"/>
      <c r="H19" s="58"/>
      <c r="I19" s="58"/>
      <c r="J19" s="58"/>
      <c r="K19" s="58"/>
      <c r="L19" s="58"/>
      <c r="M19" s="58"/>
      <c r="N19" s="58"/>
      <c r="O19" s="18"/>
      <c r="P19" s="51"/>
      <c r="Q19" s="52"/>
      <c r="R19" s="52"/>
      <c r="S19" s="52"/>
      <c r="T19" s="52"/>
      <c r="U19" s="52"/>
      <c r="V19" s="52"/>
      <c r="W19" s="52"/>
      <c r="X19" s="52"/>
      <c r="Y19" s="52"/>
      <c r="Z19" s="52"/>
      <c r="AA19" s="52"/>
      <c r="AB19" s="53"/>
      <c r="AC19" s="48" t="s">
        <v>17</v>
      </c>
      <c r="AD19" s="44" t="s">
        <v>30</v>
      </c>
    </row>
    <row r="20" spans="1:31" x14ac:dyDescent="0.2">
      <c r="A20" s="54" t="s">
        <v>31</v>
      </c>
      <c r="B20" s="58"/>
      <c r="C20" s="58"/>
      <c r="D20" s="58"/>
      <c r="E20" s="58"/>
      <c r="F20" s="58"/>
      <c r="G20" s="58"/>
      <c r="H20" s="58"/>
      <c r="I20" s="58"/>
      <c r="J20" s="58"/>
      <c r="K20" s="58"/>
      <c r="L20" s="58"/>
      <c r="M20" s="58"/>
      <c r="N20" s="58"/>
      <c r="O20" s="18"/>
      <c r="P20" s="51"/>
      <c r="Q20" s="52"/>
      <c r="R20" s="52"/>
      <c r="S20" s="52"/>
      <c r="T20" s="52"/>
      <c r="U20" s="52"/>
      <c r="V20" s="52"/>
      <c r="W20" s="52"/>
      <c r="X20" s="52"/>
      <c r="Y20" s="52"/>
      <c r="Z20" s="52"/>
      <c r="AA20" s="52"/>
      <c r="AB20" s="53"/>
      <c r="AC20" s="48" t="s">
        <v>17</v>
      </c>
      <c r="AD20" s="44" t="s">
        <v>32</v>
      </c>
    </row>
    <row r="21" spans="1:31" ht="18" customHeight="1" x14ac:dyDescent="0.2">
      <c r="A21" s="83" t="s">
        <v>135</v>
      </c>
      <c r="B21" s="84"/>
      <c r="C21" s="85"/>
      <c r="D21" s="85"/>
      <c r="E21" s="85"/>
      <c r="F21" s="85"/>
      <c r="G21" s="85"/>
      <c r="H21" s="85"/>
      <c r="I21" s="85"/>
      <c r="J21" s="85"/>
      <c r="K21" s="85"/>
      <c r="L21" s="85"/>
      <c r="M21" s="85"/>
      <c r="N21" s="85"/>
      <c r="O21" s="17"/>
      <c r="P21" s="80">
        <f>P19-P20</f>
        <v>0</v>
      </c>
      <c r="Q21" s="81"/>
      <c r="R21" s="81"/>
      <c r="S21" s="81"/>
      <c r="T21" s="81"/>
      <c r="U21" s="81"/>
      <c r="V21" s="81"/>
      <c r="W21" s="81"/>
      <c r="X21" s="81"/>
      <c r="Y21" s="81"/>
      <c r="Z21" s="81"/>
      <c r="AA21" s="81"/>
      <c r="AB21" s="82"/>
      <c r="AC21" s="48" t="s">
        <v>17</v>
      </c>
      <c r="AD21" s="46" t="s">
        <v>33</v>
      </c>
    </row>
    <row r="22" spans="1:31" ht="15" customHeight="1" x14ac:dyDescent="0.2">
      <c r="A22" s="73" t="s">
        <v>34</v>
      </c>
      <c r="B22" s="74"/>
      <c r="C22" s="74"/>
      <c r="D22" s="74"/>
      <c r="E22" s="74"/>
      <c r="F22" s="74"/>
      <c r="G22" s="74"/>
      <c r="H22" s="74"/>
      <c r="I22" s="74"/>
      <c r="J22" s="75"/>
      <c r="K22" s="67" t="s">
        <v>35</v>
      </c>
      <c r="L22" s="68"/>
      <c r="M22" s="68"/>
      <c r="N22" s="68"/>
      <c r="O22" s="69"/>
      <c r="P22" s="67" t="s">
        <v>36</v>
      </c>
      <c r="Q22" s="68"/>
      <c r="R22" s="68"/>
      <c r="S22" s="68"/>
      <c r="T22" s="68"/>
      <c r="U22" s="69"/>
      <c r="V22" s="67" t="s">
        <v>37</v>
      </c>
      <c r="W22" s="68"/>
      <c r="X22" s="68"/>
      <c r="Y22" s="68"/>
      <c r="Z22" s="68"/>
      <c r="AA22" s="68"/>
      <c r="AB22" s="69"/>
      <c r="AC22" s="218"/>
      <c r="AD22" s="217"/>
    </row>
    <row r="23" spans="1:31" ht="13.5" customHeight="1" x14ac:dyDescent="0.2">
      <c r="A23" s="54" t="s">
        <v>38</v>
      </c>
      <c r="B23" s="58"/>
      <c r="C23" s="58"/>
      <c r="D23" s="58"/>
      <c r="E23" s="58"/>
      <c r="F23" s="58"/>
      <c r="G23" s="58"/>
      <c r="H23" s="58"/>
      <c r="I23" s="58"/>
      <c r="J23" s="55"/>
      <c r="K23" s="43">
        <v>0</v>
      </c>
      <c r="L23" s="83" t="s">
        <v>39</v>
      </c>
      <c r="M23" s="84"/>
      <c r="N23" s="84"/>
      <c r="O23" s="174"/>
      <c r="P23" s="23">
        <v>0</v>
      </c>
      <c r="Q23" s="83" t="s">
        <v>39</v>
      </c>
      <c r="R23" s="84"/>
      <c r="S23" s="84"/>
      <c r="T23" s="84"/>
      <c r="U23" s="174"/>
      <c r="V23" s="70">
        <v>0</v>
      </c>
      <c r="W23" s="71"/>
      <c r="X23" s="71"/>
      <c r="Y23" s="72"/>
      <c r="Z23" s="76" t="s">
        <v>39</v>
      </c>
      <c r="AA23" s="76"/>
      <c r="AB23" s="76"/>
      <c r="AC23" s="218"/>
      <c r="AD23" s="217"/>
    </row>
    <row r="24" spans="1:31" x14ac:dyDescent="0.2">
      <c r="A24" s="54" t="s">
        <v>125</v>
      </c>
      <c r="B24" s="58"/>
      <c r="C24" s="58"/>
      <c r="D24" s="58"/>
      <c r="E24" s="58"/>
      <c r="F24" s="58"/>
      <c r="G24" s="58"/>
      <c r="H24" s="58"/>
      <c r="I24" s="58"/>
      <c r="J24" s="55"/>
      <c r="K24" s="79"/>
      <c r="L24" s="79"/>
      <c r="M24" s="79"/>
      <c r="N24" s="79"/>
      <c r="O24" s="79"/>
      <c r="P24" s="79"/>
      <c r="Q24" s="79"/>
      <c r="R24" s="79"/>
      <c r="S24" s="79"/>
      <c r="T24" s="79"/>
      <c r="U24" s="79"/>
      <c r="V24" s="51"/>
      <c r="W24" s="52"/>
      <c r="X24" s="52"/>
      <c r="Y24" s="52"/>
      <c r="Z24" s="52"/>
      <c r="AA24" s="52"/>
      <c r="AB24" s="53"/>
      <c r="AC24" s="47" t="s">
        <v>17</v>
      </c>
      <c r="AD24" s="217"/>
    </row>
    <row r="25" spans="1:31" x14ac:dyDescent="0.2">
      <c r="A25" s="54" t="s">
        <v>124</v>
      </c>
      <c r="B25" s="58"/>
      <c r="C25" s="58"/>
      <c r="D25" s="58"/>
      <c r="E25" s="58"/>
      <c r="F25" s="58"/>
      <c r="G25" s="58"/>
      <c r="H25" s="58"/>
      <c r="I25" s="58"/>
      <c r="J25" s="55"/>
      <c r="K25" s="79"/>
      <c r="L25" s="79"/>
      <c r="M25" s="79"/>
      <c r="N25" s="79"/>
      <c r="O25" s="79"/>
      <c r="P25" s="79"/>
      <c r="Q25" s="79"/>
      <c r="R25" s="79"/>
      <c r="S25" s="79"/>
      <c r="T25" s="79"/>
      <c r="U25" s="79"/>
      <c r="V25" s="51"/>
      <c r="W25" s="52"/>
      <c r="X25" s="52"/>
      <c r="Y25" s="52"/>
      <c r="Z25" s="52"/>
      <c r="AA25" s="52"/>
      <c r="AB25" s="53"/>
      <c r="AC25" s="48" t="s">
        <v>17</v>
      </c>
      <c r="AD25" s="217"/>
    </row>
    <row r="26" spans="1:31" x14ac:dyDescent="0.2">
      <c r="A26" s="54" t="s">
        <v>40</v>
      </c>
      <c r="B26" s="58"/>
      <c r="C26" s="58"/>
      <c r="D26" s="58"/>
      <c r="E26" s="58"/>
      <c r="F26" s="58"/>
      <c r="G26" s="58"/>
      <c r="H26" s="58"/>
      <c r="I26" s="58"/>
      <c r="J26" s="55"/>
      <c r="K26" s="86">
        <f>K24+K25</f>
        <v>0</v>
      </c>
      <c r="L26" s="87"/>
      <c r="M26" s="87"/>
      <c r="N26" s="87"/>
      <c r="O26" s="88"/>
      <c r="P26" s="78">
        <f>P24+P25</f>
        <v>0</v>
      </c>
      <c r="Q26" s="78"/>
      <c r="R26" s="78"/>
      <c r="S26" s="78"/>
      <c r="T26" s="78"/>
      <c r="U26" s="78"/>
      <c r="V26" s="86">
        <f>V24+V25</f>
        <v>0</v>
      </c>
      <c r="W26" s="87"/>
      <c r="X26" s="87"/>
      <c r="Y26" s="87"/>
      <c r="Z26" s="87"/>
      <c r="AA26" s="87"/>
      <c r="AB26" s="88"/>
      <c r="AC26" s="48" t="s">
        <v>17</v>
      </c>
      <c r="AD26" s="217"/>
    </row>
    <row r="27" spans="1:31" ht="15.75" customHeight="1" x14ac:dyDescent="0.2">
      <c r="A27" s="54" t="s">
        <v>41</v>
      </c>
      <c r="B27" s="58"/>
      <c r="C27" s="58"/>
      <c r="D27" s="58"/>
      <c r="E27" s="58"/>
      <c r="F27" s="58"/>
      <c r="G27" s="58"/>
      <c r="H27" s="58"/>
      <c r="I27" s="58"/>
      <c r="J27" s="55"/>
      <c r="K27" s="78">
        <f>K26*(1+AB7)^K23</f>
        <v>0</v>
      </c>
      <c r="L27" s="78"/>
      <c r="M27" s="78"/>
      <c r="N27" s="78"/>
      <c r="O27" s="78"/>
      <c r="P27" s="78">
        <f>P26*(1+AB7)^P23</f>
        <v>0</v>
      </c>
      <c r="Q27" s="78"/>
      <c r="R27" s="78"/>
      <c r="S27" s="78"/>
      <c r="T27" s="78"/>
      <c r="U27" s="78"/>
      <c r="V27" s="86">
        <f>V26*(1+AB7)^W23</f>
        <v>0</v>
      </c>
      <c r="W27" s="87"/>
      <c r="X27" s="87"/>
      <c r="Y27" s="87"/>
      <c r="Z27" s="87"/>
      <c r="AA27" s="87"/>
      <c r="AB27" s="88"/>
      <c r="AC27" s="48" t="s">
        <v>17</v>
      </c>
      <c r="AD27" s="217"/>
      <c r="AE27" s="19"/>
    </row>
    <row r="28" spans="1:31" x14ac:dyDescent="0.2">
      <c r="A28" s="54" t="s">
        <v>116</v>
      </c>
      <c r="B28" s="55"/>
      <c r="C28" s="26"/>
      <c r="D28" s="83" t="s">
        <v>115</v>
      </c>
      <c r="E28" s="84"/>
      <c r="F28" s="84"/>
      <c r="G28" s="84"/>
      <c r="H28" s="84"/>
      <c r="I28" s="84"/>
      <c r="J28" s="84"/>
      <c r="K28" s="78">
        <f>-FV(AB7,C28,K27,0,0)</f>
        <v>0</v>
      </c>
      <c r="L28" s="78"/>
      <c r="M28" s="78"/>
      <c r="N28" s="78"/>
      <c r="O28" s="78"/>
      <c r="P28" s="78">
        <f>-FV(AB7,C28,P27,0,0)</f>
        <v>0</v>
      </c>
      <c r="Q28" s="78"/>
      <c r="R28" s="78"/>
      <c r="S28" s="78"/>
      <c r="T28" s="78"/>
      <c r="U28" s="78"/>
      <c r="V28" s="86">
        <f>-FV(AB7,C28,V27,0,0)</f>
        <v>0</v>
      </c>
      <c r="W28" s="87"/>
      <c r="X28" s="87"/>
      <c r="Y28" s="87"/>
      <c r="Z28" s="87"/>
      <c r="AA28" s="87"/>
      <c r="AB28" s="88"/>
      <c r="AC28" s="48" t="s">
        <v>17</v>
      </c>
      <c r="AD28" s="44" t="s">
        <v>42</v>
      </c>
      <c r="AE28" s="19"/>
    </row>
    <row r="29" spans="1:31" ht="13.5" customHeight="1" x14ac:dyDescent="0.2">
      <c r="A29" s="181" t="s">
        <v>43</v>
      </c>
      <c r="B29" s="182"/>
      <c r="C29" s="182"/>
      <c r="D29" s="182"/>
      <c r="E29" s="182"/>
      <c r="F29" s="182"/>
      <c r="G29" s="182"/>
      <c r="H29" s="182"/>
      <c r="I29" s="182"/>
      <c r="J29" s="183"/>
      <c r="K29" s="51"/>
      <c r="L29" s="52"/>
      <c r="M29" s="52"/>
      <c r="N29" s="52"/>
      <c r="O29" s="52"/>
      <c r="P29" s="79"/>
      <c r="Q29" s="79"/>
      <c r="R29" s="79"/>
      <c r="S29" s="79"/>
      <c r="T29" s="79"/>
      <c r="U29" s="79"/>
      <c r="V29" s="175"/>
      <c r="W29" s="176"/>
      <c r="X29" s="176"/>
      <c r="Y29" s="176"/>
      <c r="Z29" s="176"/>
      <c r="AA29" s="176"/>
      <c r="AB29" s="177"/>
      <c r="AC29" s="136" t="s">
        <v>17</v>
      </c>
      <c r="AD29" s="196" t="s">
        <v>44</v>
      </c>
    </row>
    <row r="30" spans="1:31" ht="15" customHeight="1" x14ac:dyDescent="0.2">
      <c r="A30" s="184"/>
      <c r="B30" s="185"/>
      <c r="C30" s="185"/>
      <c r="D30" s="185"/>
      <c r="E30" s="185"/>
      <c r="F30" s="185"/>
      <c r="G30" s="185"/>
      <c r="H30" s="185"/>
      <c r="I30" s="185"/>
      <c r="J30" s="186"/>
      <c r="K30" s="194">
        <f>K29+P29+W29</f>
        <v>0</v>
      </c>
      <c r="L30" s="195"/>
      <c r="M30" s="195"/>
      <c r="N30" s="195"/>
      <c r="O30" s="195"/>
      <c r="P30" s="195"/>
      <c r="Q30" s="195"/>
      <c r="R30" s="195"/>
      <c r="S30" s="195"/>
      <c r="T30" s="195"/>
      <c r="U30" s="195"/>
      <c r="V30" s="195"/>
      <c r="W30" s="195"/>
      <c r="X30" s="195"/>
      <c r="Y30" s="195"/>
      <c r="Z30" s="195"/>
      <c r="AA30" s="195"/>
      <c r="AB30" s="195"/>
      <c r="AC30" s="136"/>
      <c r="AD30" s="197"/>
    </row>
    <row r="31" spans="1:31" ht="16.5" customHeight="1" x14ac:dyDescent="0.2">
      <c r="A31" s="187" t="s">
        <v>136</v>
      </c>
      <c r="B31" s="187"/>
      <c r="C31" s="188"/>
      <c r="D31" s="188"/>
      <c r="E31" s="188"/>
      <c r="F31" s="188"/>
      <c r="G31" s="188"/>
      <c r="H31" s="188"/>
      <c r="I31" s="188"/>
      <c r="J31" s="188"/>
      <c r="K31" s="189">
        <f>(K28+P28+V28)-K30</f>
        <v>0</v>
      </c>
      <c r="L31" s="190"/>
      <c r="M31" s="190"/>
      <c r="N31" s="190"/>
      <c r="O31" s="190"/>
      <c r="P31" s="190"/>
      <c r="Q31" s="190"/>
      <c r="R31" s="190"/>
      <c r="S31" s="190"/>
      <c r="T31" s="190"/>
      <c r="U31" s="190"/>
      <c r="V31" s="190"/>
      <c r="W31" s="190"/>
      <c r="X31" s="190"/>
      <c r="Y31" s="190"/>
      <c r="Z31" s="190"/>
      <c r="AA31" s="190"/>
      <c r="AB31" s="190"/>
      <c r="AC31" s="48" t="s">
        <v>17</v>
      </c>
      <c r="AD31" s="45" t="s">
        <v>45</v>
      </c>
    </row>
    <row r="32" spans="1:31" ht="14.25" customHeight="1" x14ac:dyDescent="0.2">
      <c r="A32" s="59" t="s">
        <v>137</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1"/>
    </row>
    <row r="33" spans="1:30" x14ac:dyDescent="0.2">
      <c r="A33" s="54" t="s">
        <v>46</v>
      </c>
      <c r="B33" s="58"/>
      <c r="C33" s="58"/>
      <c r="D33" s="58"/>
      <c r="E33" s="58"/>
      <c r="F33" s="58"/>
      <c r="G33" s="58"/>
      <c r="H33" s="58"/>
      <c r="I33" s="58"/>
      <c r="J33" s="58"/>
      <c r="K33" s="58"/>
      <c r="L33" s="58"/>
      <c r="M33" s="58"/>
      <c r="N33" s="55"/>
      <c r="O33" s="51"/>
      <c r="P33" s="52"/>
      <c r="Q33" s="52"/>
      <c r="R33" s="52"/>
      <c r="S33" s="52"/>
      <c r="T33" s="52"/>
      <c r="U33" s="52"/>
      <c r="V33" s="52"/>
      <c r="W33" s="52"/>
      <c r="X33" s="52"/>
      <c r="Y33" s="52"/>
      <c r="Z33" s="52"/>
      <c r="AA33" s="52"/>
      <c r="AB33" s="52"/>
      <c r="AC33" s="48" t="s">
        <v>17</v>
      </c>
      <c r="AD33" s="44" t="s">
        <v>47</v>
      </c>
    </row>
    <row r="34" spans="1:30" x14ac:dyDescent="0.2">
      <c r="A34" s="54" t="s">
        <v>48</v>
      </c>
      <c r="B34" s="58"/>
      <c r="C34" s="58"/>
      <c r="D34" s="58"/>
      <c r="E34" s="58"/>
      <c r="F34" s="58"/>
      <c r="G34" s="58"/>
      <c r="H34" s="58"/>
      <c r="I34" s="58"/>
      <c r="J34" s="58"/>
      <c r="K34" s="58"/>
      <c r="L34" s="58"/>
      <c r="M34" s="58"/>
      <c r="N34" s="55"/>
      <c r="O34" s="79"/>
      <c r="P34" s="79"/>
      <c r="Q34" s="79"/>
      <c r="R34" s="79"/>
      <c r="S34" s="79"/>
      <c r="T34" s="79"/>
      <c r="U34" s="79"/>
      <c r="V34" s="79"/>
      <c r="W34" s="79"/>
      <c r="X34" s="79"/>
      <c r="Y34" s="79"/>
      <c r="Z34" s="79"/>
      <c r="AA34" s="79"/>
      <c r="AB34" s="79"/>
      <c r="AC34" s="48" t="s">
        <v>17</v>
      </c>
      <c r="AD34" s="44" t="s">
        <v>49</v>
      </c>
    </row>
    <row r="35" spans="1:30" ht="14.25" customHeight="1" x14ac:dyDescent="0.2">
      <c r="A35" s="210" t="s">
        <v>138</v>
      </c>
      <c r="B35" s="211"/>
      <c r="C35" s="94"/>
      <c r="D35" s="94"/>
      <c r="E35" s="94"/>
      <c r="F35" s="94"/>
      <c r="G35" s="94"/>
      <c r="H35" s="94"/>
      <c r="I35" s="94"/>
      <c r="J35" s="94"/>
      <c r="K35" s="94"/>
      <c r="L35" s="94"/>
      <c r="M35" s="94"/>
      <c r="N35" s="212"/>
      <c r="O35" s="173">
        <f>O33-O34</f>
        <v>0</v>
      </c>
      <c r="P35" s="173"/>
      <c r="Q35" s="173"/>
      <c r="R35" s="173"/>
      <c r="S35" s="173"/>
      <c r="T35" s="173"/>
      <c r="U35" s="173"/>
      <c r="V35" s="173"/>
      <c r="W35" s="173"/>
      <c r="X35" s="173"/>
      <c r="Y35" s="173"/>
      <c r="Z35" s="173"/>
      <c r="AA35" s="173"/>
      <c r="AB35" s="173"/>
      <c r="AC35" s="48" t="s">
        <v>17</v>
      </c>
      <c r="AD35" s="45" t="s">
        <v>50</v>
      </c>
    </row>
    <row r="36" spans="1:30" ht="13.5" customHeight="1" x14ac:dyDescent="0.2">
      <c r="A36" s="73" t="s">
        <v>51</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5"/>
    </row>
    <row r="37" spans="1:30" ht="12.75" customHeight="1" x14ac:dyDescent="0.2">
      <c r="A37" s="54" t="s">
        <v>52</v>
      </c>
      <c r="B37" s="58"/>
      <c r="C37" s="58"/>
      <c r="D37" s="58"/>
      <c r="E37" s="58"/>
      <c r="F37" s="58"/>
      <c r="G37" s="58"/>
      <c r="H37" s="58"/>
      <c r="I37" s="58"/>
      <c r="J37" s="55"/>
      <c r="K37" s="24"/>
      <c r="L37" s="76" t="s">
        <v>39</v>
      </c>
      <c r="M37" s="76"/>
      <c r="N37" s="76"/>
      <c r="O37" s="25"/>
      <c r="P37" s="58" t="s">
        <v>53</v>
      </c>
      <c r="Q37" s="58"/>
      <c r="R37" s="58"/>
      <c r="S37" s="58"/>
      <c r="T37" s="58"/>
      <c r="U37" s="58"/>
      <c r="V37" s="58"/>
      <c r="W37" s="58"/>
      <c r="X37" s="58"/>
      <c r="Y37" s="58"/>
      <c r="Z37" s="58"/>
      <c r="AA37" s="58"/>
      <c r="AB37" s="43"/>
      <c r="AC37" s="48" t="s">
        <v>15</v>
      </c>
      <c r="AD37" s="217"/>
    </row>
    <row r="38" spans="1:30" x14ac:dyDescent="0.2">
      <c r="A38" s="54" t="s">
        <v>54</v>
      </c>
      <c r="B38" s="58"/>
      <c r="C38" s="58"/>
      <c r="D38" s="58"/>
      <c r="E38" s="58"/>
      <c r="F38" s="58"/>
      <c r="G38" s="58"/>
      <c r="H38" s="58"/>
      <c r="I38" s="58"/>
      <c r="J38" s="58"/>
      <c r="K38" s="58"/>
      <c r="L38" s="58"/>
      <c r="M38" s="58"/>
      <c r="N38" s="55"/>
      <c r="O38" s="79"/>
      <c r="P38" s="79"/>
      <c r="Q38" s="79"/>
      <c r="R38" s="79"/>
      <c r="S38" s="79"/>
      <c r="T38" s="79"/>
      <c r="U38" s="79"/>
      <c r="V38" s="79"/>
      <c r="W38" s="79"/>
      <c r="X38" s="79"/>
      <c r="Y38" s="79"/>
      <c r="Z38" s="79"/>
      <c r="AA38" s="79"/>
      <c r="AB38" s="79"/>
      <c r="AC38" s="48" t="s">
        <v>17</v>
      </c>
      <c r="AD38" s="48"/>
    </row>
    <row r="39" spans="1:30" x14ac:dyDescent="0.2">
      <c r="A39" s="187" t="s">
        <v>55</v>
      </c>
      <c r="B39" s="187"/>
      <c r="C39" s="187"/>
      <c r="D39" s="187"/>
      <c r="E39" s="187"/>
      <c r="F39" s="187"/>
      <c r="G39" s="187"/>
      <c r="H39" s="187"/>
      <c r="I39" s="187"/>
      <c r="J39" s="187"/>
      <c r="K39" s="187"/>
      <c r="L39" s="187"/>
      <c r="M39" s="187"/>
      <c r="N39" s="187"/>
      <c r="O39" s="78">
        <f>O38*12</f>
        <v>0</v>
      </c>
      <c r="P39" s="78"/>
      <c r="Q39" s="78"/>
      <c r="R39" s="78"/>
      <c r="S39" s="78"/>
      <c r="T39" s="78"/>
      <c r="U39" s="78"/>
      <c r="V39" s="78"/>
      <c r="W39" s="78"/>
      <c r="X39" s="78"/>
      <c r="Y39" s="78"/>
      <c r="Z39" s="78"/>
      <c r="AA39" s="78"/>
      <c r="AB39" s="78"/>
      <c r="AC39" s="50" t="s">
        <v>17</v>
      </c>
      <c r="AD39" s="50"/>
    </row>
    <row r="40" spans="1:30" ht="13.5" customHeight="1" x14ac:dyDescent="0.2">
      <c r="A40" s="54" t="s">
        <v>118</v>
      </c>
      <c r="B40" s="58"/>
      <c r="C40" s="58"/>
      <c r="D40" s="58"/>
      <c r="E40" s="58"/>
      <c r="F40" s="58"/>
      <c r="G40" s="58"/>
      <c r="H40" s="58"/>
      <c r="I40" s="58"/>
      <c r="J40" s="58"/>
      <c r="K40" s="55"/>
      <c r="L40" s="49">
        <f>K37</f>
        <v>0</v>
      </c>
      <c r="M40" s="77" t="s">
        <v>15</v>
      </c>
      <c r="N40" s="77"/>
      <c r="O40" s="78">
        <f>O39*(1+AB7)^L40</f>
        <v>0</v>
      </c>
      <c r="P40" s="78"/>
      <c r="Q40" s="78"/>
      <c r="R40" s="78"/>
      <c r="S40" s="78"/>
      <c r="T40" s="78"/>
      <c r="U40" s="78"/>
      <c r="V40" s="78"/>
      <c r="W40" s="78"/>
      <c r="X40" s="78"/>
      <c r="Y40" s="78"/>
      <c r="Z40" s="78"/>
      <c r="AA40" s="78"/>
      <c r="AB40" s="78"/>
      <c r="AC40" s="48" t="s">
        <v>17</v>
      </c>
      <c r="AD40" s="48" t="s">
        <v>56</v>
      </c>
    </row>
    <row r="41" spans="1:30" ht="14.25" customHeight="1" x14ac:dyDescent="0.2">
      <c r="A41" s="54" t="s">
        <v>148</v>
      </c>
      <c r="B41" s="58"/>
      <c r="C41" s="58"/>
      <c r="D41" s="58"/>
      <c r="E41" s="58"/>
      <c r="F41" s="58"/>
      <c r="G41" s="58"/>
      <c r="H41" s="58"/>
      <c r="I41" s="58"/>
      <c r="J41" s="58"/>
      <c r="K41" s="58"/>
      <c r="L41" s="58"/>
      <c r="M41" s="58"/>
      <c r="N41" s="55"/>
      <c r="O41" s="51"/>
      <c r="P41" s="52"/>
      <c r="Q41" s="52"/>
      <c r="R41" s="52"/>
      <c r="S41" s="52"/>
      <c r="T41" s="52"/>
      <c r="U41" s="52"/>
      <c r="V41" s="52"/>
      <c r="W41" s="52"/>
      <c r="X41" s="52"/>
      <c r="Y41" s="52"/>
      <c r="Z41" s="52"/>
      <c r="AA41" s="52"/>
      <c r="AB41" s="53"/>
      <c r="AC41" s="48" t="s">
        <v>17</v>
      </c>
      <c r="AD41" s="48"/>
    </row>
    <row r="42" spans="1:30" ht="13.5" customHeight="1" x14ac:dyDescent="0.2">
      <c r="A42" s="191" t="s">
        <v>117</v>
      </c>
      <c r="B42" s="192"/>
      <c r="C42" s="192"/>
      <c r="D42" s="192"/>
      <c r="E42" s="192"/>
      <c r="F42" s="192"/>
      <c r="G42" s="192"/>
      <c r="H42" s="192"/>
      <c r="I42" s="192"/>
      <c r="J42" s="192"/>
      <c r="K42" s="192"/>
      <c r="L42" s="192"/>
      <c r="M42" s="192"/>
      <c r="N42" s="193"/>
      <c r="O42" s="173">
        <f>-FV(AB7,AB37,O40,0,0) - O41</f>
        <v>0</v>
      </c>
      <c r="P42" s="173"/>
      <c r="Q42" s="173"/>
      <c r="R42" s="173"/>
      <c r="S42" s="173"/>
      <c r="T42" s="173"/>
      <c r="U42" s="173"/>
      <c r="V42" s="173"/>
      <c r="W42" s="173"/>
      <c r="X42" s="173"/>
      <c r="Y42" s="173"/>
      <c r="Z42" s="173"/>
      <c r="AA42" s="173"/>
      <c r="AB42" s="173"/>
      <c r="AC42" s="48" t="s">
        <v>17</v>
      </c>
      <c r="AD42" s="45" t="s">
        <v>57</v>
      </c>
    </row>
    <row r="43" spans="1:30" ht="12.75" customHeight="1" x14ac:dyDescent="0.2">
      <c r="A43" s="73" t="s">
        <v>128</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5"/>
    </row>
    <row r="44" spans="1:30" ht="16.5" customHeight="1" x14ac:dyDescent="0.2">
      <c r="A44" s="56">
        <v>1</v>
      </c>
      <c r="B44" s="57"/>
      <c r="C44" s="95" t="str">
        <f>VLOOKUP($A44,Data!$A$35:$B$39,2,0)</f>
        <v>Qũy Bảo vệ tài chính</v>
      </c>
      <c r="D44" s="96"/>
      <c r="E44" s="96"/>
      <c r="F44" s="96"/>
      <c r="G44" s="96"/>
      <c r="H44" s="96"/>
      <c r="I44" s="96"/>
      <c r="J44" s="96"/>
      <c r="K44" s="96"/>
      <c r="L44" s="96"/>
      <c r="M44" s="96"/>
      <c r="N44" s="97"/>
      <c r="O44" s="78">
        <f>VLOOKUP($A$44,Data!$A$35:$C$39,3,0)</f>
        <v>0</v>
      </c>
      <c r="P44" s="78"/>
      <c r="Q44" s="78"/>
      <c r="R44" s="78"/>
      <c r="S44" s="78"/>
      <c r="T44" s="78"/>
      <c r="U44" s="78"/>
      <c r="V44" s="78"/>
      <c r="W44" s="78"/>
      <c r="X44" s="78"/>
      <c r="Y44" s="78"/>
      <c r="Z44" s="78"/>
      <c r="AA44" s="78"/>
      <c r="AB44" s="78"/>
      <c r="AC44" s="48" t="s">
        <v>17</v>
      </c>
      <c r="AD44" s="46" t="str">
        <f>VLOOKUP($A$44,Data!$A$35:$D$39,4,0)</f>
        <v>D</v>
      </c>
    </row>
    <row r="45" spans="1:30" ht="16.5" customHeight="1" x14ac:dyDescent="0.2">
      <c r="A45" s="56">
        <f>A44+1</f>
        <v>2</v>
      </c>
      <c r="B45" s="57"/>
      <c r="C45" s="95" t="str">
        <f>VLOOKUP($A45,Data!$A$35:$B$39,2,0)</f>
        <v>Quỹ Y tế và Tai nạn</v>
      </c>
      <c r="D45" s="96"/>
      <c r="E45" s="96"/>
      <c r="F45" s="96"/>
      <c r="G45" s="96"/>
      <c r="H45" s="96"/>
      <c r="I45" s="96"/>
      <c r="J45" s="96"/>
      <c r="K45" s="96"/>
      <c r="L45" s="96"/>
      <c r="M45" s="96"/>
      <c r="N45" s="97"/>
      <c r="O45" s="78">
        <f>VLOOKUP($A$45,Data!$A$35:$C$39,3,0)</f>
        <v>0</v>
      </c>
      <c r="P45" s="78"/>
      <c r="Q45" s="78"/>
      <c r="R45" s="78"/>
      <c r="S45" s="78"/>
      <c r="T45" s="78"/>
      <c r="U45" s="78"/>
      <c r="V45" s="78"/>
      <c r="W45" s="78"/>
      <c r="X45" s="78"/>
      <c r="Y45" s="78"/>
      <c r="Z45" s="78"/>
      <c r="AA45" s="78"/>
      <c r="AB45" s="78"/>
      <c r="AC45" s="48" t="s">
        <v>17</v>
      </c>
      <c r="AD45" s="46" t="str">
        <f>VLOOKUP($A$45,Data!$A$35:$D$39,4,0)</f>
        <v>G</v>
      </c>
    </row>
    <row r="46" spans="1:30" ht="15.75" customHeight="1" x14ac:dyDescent="0.2">
      <c r="A46" s="56">
        <f t="shared" ref="A46:A48" si="0">A45+1</f>
        <v>3</v>
      </c>
      <c r="B46" s="57"/>
      <c r="C46" s="95" t="str">
        <f>VLOOKUP($A46,Data!$A$35:$B$39,2,0)</f>
        <v>Quỹ Giáo dục</v>
      </c>
      <c r="D46" s="96"/>
      <c r="E46" s="96"/>
      <c r="F46" s="96"/>
      <c r="G46" s="96"/>
      <c r="H46" s="96"/>
      <c r="I46" s="96"/>
      <c r="J46" s="96"/>
      <c r="K46" s="96"/>
      <c r="L46" s="96"/>
      <c r="M46" s="96"/>
      <c r="N46" s="97"/>
      <c r="O46" s="78">
        <f>VLOOKUP($A$46,Data!$A$35:$C$39,3,0)</f>
        <v>0</v>
      </c>
      <c r="P46" s="78"/>
      <c r="Q46" s="78"/>
      <c r="R46" s="78"/>
      <c r="S46" s="78"/>
      <c r="T46" s="78"/>
      <c r="U46" s="78"/>
      <c r="V46" s="78"/>
      <c r="W46" s="78"/>
      <c r="X46" s="78"/>
      <c r="Y46" s="78"/>
      <c r="Z46" s="78"/>
      <c r="AA46" s="78"/>
      <c r="AB46" s="78"/>
      <c r="AC46" s="48" t="s">
        <v>17</v>
      </c>
      <c r="AD46" s="46" t="str">
        <f>VLOOKUP($A$46,Data!$A$35:$D$39,4,0)</f>
        <v>J</v>
      </c>
    </row>
    <row r="47" spans="1:30" ht="16.5" customHeight="1" x14ac:dyDescent="0.2">
      <c r="A47" s="56">
        <f t="shared" si="0"/>
        <v>4</v>
      </c>
      <c r="B47" s="57"/>
      <c r="C47" s="95" t="str">
        <f>VLOOKUP($A47,Data!$A$35:$B$39,2,0)</f>
        <v>Quỹ Gia tăng tài sản</v>
      </c>
      <c r="D47" s="96"/>
      <c r="E47" s="96"/>
      <c r="F47" s="96"/>
      <c r="G47" s="96"/>
      <c r="H47" s="96"/>
      <c r="I47" s="96"/>
      <c r="J47" s="96"/>
      <c r="K47" s="96"/>
      <c r="L47" s="96"/>
      <c r="M47" s="96"/>
      <c r="N47" s="97"/>
      <c r="O47" s="78">
        <f>VLOOKUP($A$47,Data!$A$35:$C$39,3,0)</f>
        <v>0</v>
      </c>
      <c r="P47" s="78"/>
      <c r="Q47" s="78"/>
      <c r="R47" s="78"/>
      <c r="S47" s="78"/>
      <c r="T47" s="78"/>
      <c r="U47" s="78"/>
      <c r="V47" s="78"/>
      <c r="W47" s="78"/>
      <c r="X47" s="78"/>
      <c r="Y47" s="78"/>
      <c r="Z47" s="78"/>
      <c r="AA47" s="78"/>
      <c r="AB47" s="78"/>
      <c r="AC47" s="48" t="s">
        <v>17</v>
      </c>
      <c r="AD47" s="46" t="str">
        <f>VLOOKUP($A$47,Data!$A$35:$D$39,4,0)</f>
        <v>M</v>
      </c>
    </row>
    <row r="48" spans="1:30" ht="17.25" customHeight="1" x14ac:dyDescent="0.2">
      <c r="A48" s="56">
        <f t="shared" si="0"/>
        <v>5</v>
      </c>
      <c r="B48" s="57"/>
      <c r="C48" s="95" t="str">
        <f>VLOOKUP($A48,Data!$A$35:$B$39,2,0)</f>
        <v>Quỹ Hưu trí</v>
      </c>
      <c r="D48" s="96"/>
      <c r="E48" s="96"/>
      <c r="F48" s="96"/>
      <c r="G48" s="96"/>
      <c r="H48" s="96"/>
      <c r="I48" s="96"/>
      <c r="J48" s="96"/>
      <c r="K48" s="96"/>
      <c r="L48" s="96"/>
      <c r="M48" s="96"/>
      <c r="N48" s="97"/>
      <c r="O48" s="78">
        <f>VLOOKUP($A$48,Data!$A$35:$C$39,3,0)</f>
        <v>0</v>
      </c>
      <c r="P48" s="78"/>
      <c r="Q48" s="78"/>
      <c r="R48" s="78"/>
      <c r="S48" s="78"/>
      <c r="T48" s="78"/>
      <c r="U48" s="78"/>
      <c r="V48" s="78"/>
      <c r="W48" s="78"/>
      <c r="X48" s="78"/>
      <c r="Y48" s="78"/>
      <c r="Z48" s="78"/>
      <c r="AA48" s="78"/>
      <c r="AB48" s="78"/>
      <c r="AC48" s="48" t="s">
        <v>17</v>
      </c>
      <c r="AD48" s="46" t="str">
        <f>VLOOKUP($A$48,Data!$A$35:$D$39,4,0)</f>
        <v>O</v>
      </c>
    </row>
    <row r="49" spans="1:33" ht="17.25" customHeight="1" x14ac:dyDescent="0.2">
      <c r="A49" s="198" t="s">
        <v>129</v>
      </c>
      <c r="B49" s="199"/>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1"/>
    </row>
    <row r="50" spans="1:33" ht="27" customHeight="1" thickBot="1" x14ac:dyDescent="0.25">
      <c r="A50" s="178" t="s">
        <v>58</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80"/>
    </row>
    <row r="51" spans="1:33" ht="23.25" customHeight="1" x14ac:dyDescent="0.2">
      <c r="A51" s="159" t="s">
        <v>59</v>
      </c>
      <c r="B51" s="160"/>
      <c r="C51" s="160"/>
      <c r="D51" s="160"/>
      <c r="E51" s="160"/>
      <c r="F51" s="160"/>
      <c r="G51" s="160"/>
      <c r="H51" s="160"/>
      <c r="I51" s="160"/>
      <c r="J51" s="161"/>
      <c r="K51" s="168" t="s">
        <v>1</v>
      </c>
      <c r="L51" s="168"/>
      <c r="M51" s="168"/>
      <c r="N51" s="168"/>
      <c r="O51" s="168"/>
      <c r="P51" s="168"/>
      <c r="Q51" s="168"/>
      <c r="R51" s="168"/>
      <c r="S51" s="168"/>
      <c r="T51" s="168"/>
      <c r="U51" s="168"/>
      <c r="V51" s="168"/>
      <c r="W51" s="168"/>
      <c r="X51" s="168"/>
      <c r="Y51" s="168"/>
      <c r="Z51" s="168"/>
      <c r="AA51" s="168"/>
      <c r="AB51" s="27"/>
      <c r="AC51" s="138">
        <v>1</v>
      </c>
      <c r="AD51" s="139"/>
      <c r="AE51" s="16" t="b">
        <v>0</v>
      </c>
      <c r="AF51" s="16">
        <f t="shared" ref="AF51:AF72" si="1">AC51</f>
        <v>1</v>
      </c>
      <c r="AG51" s="16">
        <f t="shared" ref="AG51:AG72" si="2">IF(AE51=TRUE,1,0)</f>
        <v>0</v>
      </c>
    </row>
    <row r="52" spans="1:33" ht="21.75" customHeight="1" x14ac:dyDescent="0.2">
      <c r="A52" s="162"/>
      <c r="B52" s="163"/>
      <c r="C52" s="163"/>
      <c r="D52" s="163"/>
      <c r="E52" s="163"/>
      <c r="F52" s="163"/>
      <c r="G52" s="163"/>
      <c r="H52" s="163"/>
      <c r="I52" s="163"/>
      <c r="J52" s="164"/>
      <c r="K52" s="169" t="s">
        <v>3</v>
      </c>
      <c r="L52" s="169"/>
      <c r="M52" s="169"/>
      <c r="N52" s="169"/>
      <c r="O52" s="169"/>
      <c r="P52" s="169"/>
      <c r="Q52" s="169"/>
      <c r="R52" s="169"/>
      <c r="S52" s="169"/>
      <c r="T52" s="169"/>
      <c r="U52" s="169"/>
      <c r="V52" s="169"/>
      <c r="W52" s="169"/>
      <c r="X52" s="169"/>
      <c r="Y52" s="169"/>
      <c r="Z52" s="169"/>
      <c r="AA52" s="169"/>
      <c r="AB52" s="28"/>
      <c r="AC52" s="113">
        <v>2</v>
      </c>
      <c r="AD52" s="152"/>
      <c r="AE52" s="16" t="b">
        <v>0</v>
      </c>
      <c r="AF52" s="16">
        <f t="shared" si="1"/>
        <v>2</v>
      </c>
      <c r="AG52" s="16">
        <f t="shared" si="2"/>
        <v>0</v>
      </c>
    </row>
    <row r="53" spans="1:33" ht="21.75" customHeight="1" x14ac:dyDescent="0.2">
      <c r="A53" s="162"/>
      <c r="B53" s="163"/>
      <c r="C53" s="163"/>
      <c r="D53" s="163"/>
      <c r="E53" s="163"/>
      <c r="F53" s="163"/>
      <c r="G53" s="163"/>
      <c r="H53" s="163"/>
      <c r="I53" s="163"/>
      <c r="J53" s="164"/>
      <c r="K53" s="169" t="s">
        <v>5</v>
      </c>
      <c r="L53" s="169"/>
      <c r="M53" s="169"/>
      <c r="N53" s="169"/>
      <c r="O53" s="169"/>
      <c r="P53" s="169"/>
      <c r="Q53" s="169"/>
      <c r="R53" s="169"/>
      <c r="S53" s="169"/>
      <c r="T53" s="169"/>
      <c r="U53" s="169"/>
      <c r="V53" s="169"/>
      <c r="W53" s="169"/>
      <c r="X53" s="169"/>
      <c r="Y53" s="169"/>
      <c r="Z53" s="169"/>
      <c r="AA53" s="169"/>
      <c r="AB53" s="28"/>
      <c r="AC53" s="113">
        <v>3</v>
      </c>
      <c r="AD53" s="152"/>
      <c r="AE53" s="16" t="b">
        <v>0</v>
      </c>
      <c r="AF53" s="16">
        <f t="shared" si="1"/>
        <v>3</v>
      </c>
      <c r="AG53" s="16">
        <f t="shared" si="2"/>
        <v>0</v>
      </c>
    </row>
    <row r="54" spans="1:33" ht="19.5" customHeight="1" thickBot="1" x14ac:dyDescent="0.25">
      <c r="A54" s="165"/>
      <c r="B54" s="166"/>
      <c r="C54" s="166"/>
      <c r="D54" s="166"/>
      <c r="E54" s="166"/>
      <c r="F54" s="166"/>
      <c r="G54" s="166"/>
      <c r="H54" s="166"/>
      <c r="I54" s="166"/>
      <c r="J54" s="167"/>
      <c r="K54" s="170" t="s">
        <v>126</v>
      </c>
      <c r="L54" s="170"/>
      <c r="M54" s="170"/>
      <c r="N54" s="170"/>
      <c r="O54" s="170"/>
      <c r="P54" s="170"/>
      <c r="Q54" s="170"/>
      <c r="R54" s="170"/>
      <c r="S54" s="170"/>
      <c r="T54" s="170"/>
      <c r="U54" s="170"/>
      <c r="V54" s="170"/>
      <c r="W54" s="170"/>
      <c r="X54" s="170"/>
      <c r="Y54" s="170"/>
      <c r="Z54" s="170"/>
      <c r="AA54" s="170"/>
      <c r="AB54" s="29"/>
      <c r="AC54" s="157">
        <v>4</v>
      </c>
      <c r="AD54" s="158"/>
      <c r="AE54" s="16" t="b">
        <v>0</v>
      </c>
      <c r="AF54" s="16">
        <f t="shared" si="1"/>
        <v>4</v>
      </c>
      <c r="AG54" s="16">
        <f t="shared" si="2"/>
        <v>0</v>
      </c>
    </row>
    <row r="55" spans="1:33" ht="22.5" customHeight="1" x14ac:dyDescent="0.2">
      <c r="A55" s="159" t="s">
        <v>60</v>
      </c>
      <c r="B55" s="160"/>
      <c r="C55" s="160"/>
      <c r="D55" s="160"/>
      <c r="E55" s="160"/>
      <c r="F55" s="160"/>
      <c r="G55" s="160"/>
      <c r="H55" s="160"/>
      <c r="I55" s="160"/>
      <c r="J55" s="161"/>
      <c r="K55" s="144" t="s">
        <v>2</v>
      </c>
      <c r="L55" s="145"/>
      <c r="M55" s="145"/>
      <c r="N55" s="145"/>
      <c r="O55" s="145"/>
      <c r="P55" s="145"/>
      <c r="Q55" s="145"/>
      <c r="R55" s="145"/>
      <c r="S55" s="145"/>
      <c r="T55" s="145"/>
      <c r="U55" s="145"/>
      <c r="V55" s="145"/>
      <c r="W55" s="145"/>
      <c r="X55" s="145"/>
      <c r="Y55" s="145"/>
      <c r="Z55" s="145"/>
      <c r="AA55" s="146"/>
      <c r="AB55" s="30"/>
      <c r="AC55" s="138">
        <v>1</v>
      </c>
      <c r="AD55" s="139"/>
      <c r="AE55" s="16" t="b">
        <v>0</v>
      </c>
      <c r="AF55" s="16">
        <f t="shared" si="1"/>
        <v>1</v>
      </c>
      <c r="AG55" s="16">
        <f t="shared" si="2"/>
        <v>0</v>
      </c>
    </row>
    <row r="56" spans="1:33" ht="22.5" customHeight="1" x14ac:dyDescent="0.2">
      <c r="A56" s="162"/>
      <c r="B56" s="163"/>
      <c r="C56" s="163"/>
      <c r="D56" s="163"/>
      <c r="E56" s="163"/>
      <c r="F56" s="163"/>
      <c r="G56" s="163"/>
      <c r="H56" s="163"/>
      <c r="I56" s="163"/>
      <c r="J56" s="164"/>
      <c r="K56" s="147" t="s">
        <v>90</v>
      </c>
      <c r="L56" s="85"/>
      <c r="M56" s="85"/>
      <c r="N56" s="85"/>
      <c r="O56" s="85"/>
      <c r="P56" s="85"/>
      <c r="Q56" s="85"/>
      <c r="R56" s="85"/>
      <c r="S56" s="85"/>
      <c r="T56" s="85"/>
      <c r="U56" s="85"/>
      <c r="V56" s="85"/>
      <c r="W56" s="85"/>
      <c r="X56" s="85"/>
      <c r="Y56" s="85"/>
      <c r="Z56" s="85"/>
      <c r="AA56" s="148"/>
      <c r="AB56" s="28"/>
      <c r="AC56" s="113">
        <v>2</v>
      </c>
      <c r="AD56" s="152"/>
      <c r="AE56" s="16" t="b">
        <v>0</v>
      </c>
      <c r="AF56" s="16">
        <f t="shared" si="1"/>
        <v>2</v>
      </c>
      <c r="AG56" s="16">
        <f t="shared" si="2"/>
        <v>0</v>
      </c>
    </row>
    <row r="57" spans="1:33" ht="27" customHeight="1" x14ac:dyDescent="0.2">
      <c r="A57" s="162"/>
      <c r="B57" s="163"/>
      <c r="C57" s="163"/>
      <c r="D57" s="163"/>
      <c r="E57" s="163"/>
      <c r="F57" s="163"/>
      <c r="G57" s="163"/>
      <c r="H57" s="163"/>
      <c r="I57" s="163"/>
      <c r="J57" s="164"/>
      <c r="K57" s="147" t="s">
        <v>91</v>
      </c>
      <c r="L57" s="85"/>
      <c r="M57" s="85"/>
      <c r="N57" s="85"/>
      <c r="O57" s="85"/>
      <c r="P57" s="85"/>
      <c r="Q57" s="85"/>
      <c r="R57" s="85"/>
      <c r="S57" s="85"/>
      <c r="T57" s="85"/>
      <c r="U57" s="85"/>
      <c r="V57" s="85"/>
      <c r="W57" s="85"/>
      <c r="X57" s="85"/>
      <c r="Y57" s="85"/>
      <c r="Z57" s="85"/>
      <c r="AA57" s="148"/>
      <c r="AB57" s="28"/>
      <c r="AC57" s="113">
        <v>3</v>
      </c>
      <c r="AD57" s="152"/>
      <c r="AE57" s="16" t="b">
        <v>0</v>
      </c>
      <c r="AF57" s="16">
        <f t="shared" si="1"/>
        <v>3</v>
      </c>
      <c r="AG57" s="16">
        <f t="shared" si="2"/>
        <v>0</v>
      </c>
    </row>
    <row r="58" spans="1:33" ht="31.5" customHeight="1" thickBot="1" x14ac:dyDescent="0.25">
      <c r="A58" s="165"/>
      <c r="B58" s="166"/>
      <c r="C58" s="166"/>
      <c r="D58" s="166"/>
      <c r="E58" s="166"/>
      <c r="F58" s="166"/>
      <c r="G58" s="166"/>
      <c r="H58" s="166"/>
      <c r="I58" s="166"/>
      <c r="J58" s="167"/>
      <c r="K58" s="149" t="s">
        <v>92</v>
      </c>
      <c r="L58" s="150"/>
      <c r="M58" s="150"/>
      <c r="N58" s="150"/>
      <c r="O58" s="150"/>
      <c r="P58" s="150"/>
      <c r="Q58" s="150"/>
      <c r="R58" s="150"/>
      <c r="S58" s="150"/>
      <c r="T58" s="150"/>
      <c r="U58" s="150"/>
      <c r="V58" s="150"/>
      <c r="W58" s="150"/>
      <c r="X58" s="150"/>
      <c r="Y58" s="150"/>
      <c r="Z58" s="150"/>
      <c r="AA58" s="151"/>
      <c r="AB58" s="31"/>
      <c r="AC58" s="140">
        <v>4</v>
      </c>
      <c r="AD58" s="141"/>
      <c r="AE58" s="16" t="b">
        <v>0</v>
      </c>
      <c r="AF58" s="16">
        <f t="shared" si="1"/>
        <v>4</v>
      </c>
      <c r="AG58" s="16">
        <f t="shared" si="2"/>
        <v>0</v>
      </c>
    </row>
    <row r="59" spans="1:33" ht="21.75" customHeight="1" x14ac:dyDescent="0.2">
      <c r="A59" s="159" t="s">
        <v>61</v>
      </c>
      <c r="B59" s="160"/>
      <c r="C59" s="160"/>
      <c r="D59" s="160"/>
      <c r="E59" s="160"/>
      <c r="F59" s="160"/>
      <c r="G59" s="160"/>
      <c r="H59" s="160"/>
      <c r="I59" s="160"/>
      <c r="J59" s="161"/>
      <c r="K59" s="153" t="s">
        <v>93</v>
      </c>
      <c r="L59" s="153"/>
      <c r="M59" s="153"/>
      <c r="N59" s="153"/>
      <c r="O59" s="153"/>
      <c r="P59" s="153"/>
      <c r="Q59" s="153"/>
      <c r="R59" s="153"/>
      <c r="S59" s="153"/>
      <c r="T59" s="153"/>
      <c r="U59" s="153"/>
      <c r="V59" s="153"/>
      <c r="W59" s="153"/>
      <c r="X59" s="153"/>
      <c r="Y59" s="153"/>
      <c r="Z59" s="153"/>
      <c r="AA59" s="153"/>
      <c r="AB59" s="32"/>
      <c r="AC59" s="142">
        <v>1</v>
      </c>
      <c r="AD59" s="143"/>
      <c r="AE59" s="16" t="b">
        <v>0</v>
      </c>
      <c r="AF59" s="16">
        <f t="shared" si="1"/>
        <v>1</v>
      </c>
      <c r="AG59" s="16">
        <f t="shared" si="2"/>
        <v>0</v>
      </c>
    </row>
    <row r="60" spans="1:33" ht="33" customHeight="1" x14ac:dyDescent="0.2">
      <c r="A60" s="162"/>
      <c r="B60" s="163"/>
      <c r="C60" s="163"/>
      <c r="D60" s="163"/>
      <c r="E60" s="163"/>
      <c r="F60" s="163"/>
      <c r="G60" s="163"/>
      <c r="H60" s="163"/>
      <c r="I60" s="163"/>
      <c r="J60" s="164"/>
      <c r="K60" s="76" t="s">
        <v>95</v>
      </c>
      <c r="L60" s="76"/>
      <c r="M60" s="76"/>
      <c r="N60" s="76"/>
      <c r="O60" s="76"/>
      <c r="P60" s="76"/>
      <c r="Q60" s="76"/>
      <c r="R60" s="76"/>
      <c r="S60" s="76"/>
      <c r="T60" s="76"/>
      <c r="U60" s="76"/>
      <c r="V60" s="76"/>
      <c r="W60" s="76"/>
      <c r="X60" s="76"/>
      <c r="Y60" s="76"/>
      <c r="Z60" s="76"/>
      <c r="AA60" s="76"/>
      <c r="AB60" s="33"/>
      <c r="AC60" s="113">
        <v>2</v>
      </c>
      <c r="AD60" s="152"/>
      <c r="AE60" s="16" t="b">
        <v>0</v>
      </c>
      <c r="AF60" s="16">
        <f t="shared" si="1"/>
        <v>2</v>
      </c>
      <c r="AG60" s="16">
        <f t="shared" si="2"/>
        <v>0</v>
      </c>
    </row>
    <row r="61" spans="1:33" ht="49.5" customHeight="1" thickBot="1" x14ac:dyDescent="0.25">
      <c r="A61" s="165"/>
      <c r="B61" s="166"/>
      <c r="C61" s="166"/>
      <c r="D61" s="166"/>
      <c r="E61" s="166"/>
      <c r="F61" s="166"/>
      <c r="G61" s="166"/>
      <c r="H61" s="166"/>
      <c r="I61" s="166"/>
      <c r="J61" s="167"/>
      <c r="K61" s="172" t="s">
        <v>120</v>
      </c>
      <c r="L61" s="172"/>
      <c r="M61" s="172"/>
      <c r="N61" s="172"/>
      <c r="O61" s="172"/>
      <c r="P61" s="172"/>
      <c r="Q61" s="172"/>
      <c r="R61" s="172"/>
      <c r="S61" s="172"/>
      <c r="T61" s="172"/>
      <c r="U61" s="172"/>
      <c r="V61" s="172"/>
      <c r="W61" s="172"/>
      <c r="X61" s="172"/>
      <c r="Y61" s="172"/>
      <c r="Z61" s="172"/>
      <c r="AA61" s="172"/>
      <c r="AB61" s="34"/>
      <c r="AC61" s="157">
        <v>3</v>
      </c>
      <c r="AD61" s="158"/>
      <c r="AE61" s="16" t="b">
        <v>0</v>
      </c>
      <c r="AF61" s="16">
        <f t="shared" si="1"/>
        <v>3</v>
      </c>
      <c r="AG61" s="16">
        <f t="shared" si="2"/>
        <v>0</v>
      </c>
    </row>
    <row r="62" spans="1:33" ht="30" customHeight="1" x14ac:dyDescent="0.2">
      <c r="A62" s="159" t="s">
        <v>62</v>
      </c>
      <c r="B62" s="160"/>
      <c r="C62" s="160"/>
      <c r="D62" s="160"/>
      <c r="E62" s="160"/>
      <c r="F62" s="160"/>
      <c r="G62" s="160"/>
      <c r="H62" s="160"/>
      <c r="I62" s="160"/>
      <c r="J62" s="161"/>
      <c r="K62" s="153" t="s">
        <v>97</v>
      </c>
      <c r="L62" s="153"/>
      <c r="M62" s="153"/>
      <c r="N62" s="153"/>
      <c r="O62" s="153"/>
      <c r="P62" s="153"/>
      <c r="Q62" s="153"/>
      <c r="R62" s="153"/>
      <c r="S62" s="153"/>
      <c r="T62" s="153"/>
      <c r="U62" s="153"/>
      <c r="V62" s="153"/>
      <c r="W62" s="153"/>
      <c r="X62" s="153"/>
      <c r="Y62" s="153"/>
      <c r="Z62" s="153"/>
      <c r="AA62" s="153"/>
      <c r="AB62" s="32"/>
      <c r="AC62" s="142">
        <f>VLOOKUP(K62,Data!$A$22:$B$26,2,0)</f>
        <v>1</v>
      </c>
      <c r="AD62" s="143"/>
      <c r="AE62" s="16" t="b">
        <v>0</v>
      </c>
      <c r="AF62" s="16">
        <f t="shared" si="1"/>
        <v>1</v>
      </c>
      <c r="AG62" s="16">
        <f t="shared" si="2"/>
        <v>0</v>
      </c>
    </row>
    <row r="63" spans="1:33" ht="20.25" customHeight="1" x14ac:dyDescent="0.2">
      <c r="A63" s="162"/>
      <c r="B63" s="163"/>
      <c r="C63" s="163"/>
      <c r="D63" s="163"/>
      <c r="E63" s="163"/>
      <c r="F63" s="163"/>
      <c r="G63" s="163"/>
      <c r="H63" s="163"/>
      <c r="I63" s="163"/>
      <c r="J63" s="164"/>
      <c r="K63" s="76" t="s">
        <v>98</v>
      </c>
      <c r="L63" s="76"/>
      <c r="M63" s="76"/>
      <c r="N63" s="76"/>
      <c r="O63" s="76"/>
      <c r="P63" s="76"/>
      <c r="Q63" s="76"/>
      <c r="R63" s="76"/>
      <c r="S63" s="76"/>
      <c r="T63" s="76"/>
      <c r="U63" s="76"/>
      <c r="V63" s="76"/>
      <c r="W63" s="76"/>
      <c r="X63" s="76"/>
      <c r="Y63" s="76"/>
      <c r="Z63" s="76"/>
      <c r="AA63" s="76"/>
      <c r="AB63" s="33"/>
      <c r="AC63" s="113">
        <v>2</v>
      </c>
      <c r="AD63" s="152"/>
      <c r="AE63" s="16" t="b">
        <v>0</v>
      </c>
      <c r="AF63" s="16">
        <f t="shared" si="1"/>
        <v>2</v>
      </c>
      <c r="AG63" s="16">
        <f t="shared" si="2"/>
        <v>0</v>
      </c>
    </row>
    <row r="64" spans="1:33" ht="27.75" customHeight="1" x14ac:dyDescent="0.2">
      <c r="A64" s="162"/>
      <c r="B64" s="163"/>
      <c r="C64" s="163"/>
      <c r="D64" s="163"/>
      <c r="E64" s="163"/>
      <c r="F64" s="163"/>
      <c r="G64" s="163"/>
      <c r="H64" s="163"/>
      <c r="I64" s="163"/>
      <c r="J64" s="164"/>
      <c r="K64" s="76" t="s">
        <v>96</v>
      </c>
      <c r="L64" s="76"/>
      <c r="M64" s="76"/>
      <c r="N64" s="76"/>
      <c r="O64" s="76"/>
      <c r="P64" s="76"/>
      <c r="Q64" s="76"/>
      <c r="R64" s="76"/>
      <c r="S64" s="76"/>
      <c r="T64" s="76"/>
      <c r="U64" s="76"/>
      <c r="V64" s="76"/>
      <c r="W64" s="76"/>
      <c r="X64" s="76"/>
      <c r="Y64" s="76"/>
      <c r="Z64" s="76"/>
      <c r="AA64" s="76"/>
      <c r="AB64" s="33"/>
      <c r="AC64" s="113">
        <v>3</v>
      </c>
      <c r="AD64" s="152"/>
      <c r="AE64" s="16" t="b">
        <v>0</v>
      </c>
      <c r="AF64" s="16">
        <f t="shared" si="1"/>
        <v>3</v>
      </c>
      <c r="AG64" s="16">
        <f t="shared" si="2"/>
        <v>0</v>
      </c>
    </row>
    <row r="65" spans="1:33" ht="30" customHeight="1" thickBot="1" x14ac:dyDescent="0.25">
      <c r="A65" s="165"/>
      <c r="B65" s="166"/>
      <c r="C65" s="166"/>
      <c r="D65" s="166"/>
      <c r="E65" s="166"/>
      <c r="F65" s="166"/>
      <c r="G65" s="166"/>
      <c r="H65" s="166"/>
      <c r="I65" s="166"/>
      <c r="J65" s="167"/>
      <c r="K65" s="172" t="s">
        <v>100</v>
      </c>
      <c r="L65" s="172"/>
      <c r="M65" s="172"/>
      <c r="N65" s="172"/>
      <c r="O65" s="172"/>
      <c r="P65" s="172"/>
      <c r="Q65" s="172"/>
      <c r="R65" s="172"/>
      <c r="S65" s="172"/>
      <c r="T65" s="172"/>
      <c r="U65" s="172"/>
      <c r="V65" s="172"/>
      <c r="W65" s="172"/>
      <c r="X65" s="172"/>
      <c r="Y65" s="172"/>
      <c r="Z65" s="172"/>
      <c r="AA65" s="172"/>
      <c r="AB65" s="34"/>
      <c r="AC65" s="157">
        <v>4</v>
      </c>
      <c r="AD65" s="158"/>
      <c r="AE65" s="16" t="b">
        <v>0</v>
      </c>
      <c r="AF65" s="16">
        <f t="shared" si="1"/>
        <v>4</v>
      </c>
      <c r="AG65" s="16">
        <f t="shared" si="2"/>
        <v>0</v>
      </c>
    </row>
    <row r="66" spans="1:33" ht="19.5" customHeight="1" x14ac:dyDescent="0.2">
      <c r="A66" s="159" t="s">
        <v>63</v>
      </c>
      <c r="B66" s="160"/>
      <c r="C66" s="160"/>
      <c r="D66" s="160"/>
      <c r="E66" s="160"/>
      <c r="F66" s="160"/>
      <c r="G66" s="160"/>
      <c r="H66" s="160"/>
      <c r="I66" s="160"/>
      <c r="J66" s="161"/>
      <c r="K66" s="153" t="s">
        <v>101</v>
      </c>
      <c r="L66" s="153"/>
      <c r="M66" s="153"/>
      <c r="N66" s="153"/>
      <c r="O66" s="153"/>
      <c r="P66" s="153"/>
      <c r="Q66" s="153"/>
      <c r="R66" s="153"/>
      <c r="S66" s="153"/>
      <c r="T66" s="153"/>
      <c r="U66" s="153"/>
      <c r="V66" s="153"/>
      <c r="W66" s="153"/>
      <c r="X66" s="153"/>
      <c r="Y66" s="153"/>
      <c r="Z66" s="153"/>
      <c r="AA66" s="153"/>
      <c r="AB66" s="32"/>
      <c r="AC66" s="142">
        <f>VLOOKUP(K66,Data!$A$29:$B$32,2,0)</f>
        <v>1</v>
      </c>
      <c r="AD66" s="143"/>
      <c r="AE66" s="16" t="b">
        <v>0</v>
      </c>
      <c r="AF66" s="16">
        <f t="shared" si="1"/>
        <v>1</v>
      </c>
      <c r="AG66" s="16">
        <f t="shared" si="2"/>
        <v>0</v>
      </c>
    </row>
    <row r="67" spans="1:33" ht="19.5" customHeight="1" x14ac:dyDescent="0.2">
      <c r="A67" s="162"/>
      <c r="B67" s="163"/>
      <c r="C67" s="163"/>
      <c r="D67" s="163"/>
      <c r="E67" s="163"/>
      <c r="F67" s="163"/>
      <c r="G67" s="163"/>
      <c r="H67" s="163"/>
      <c r="I67" s="163"/>
      <c r="J67" s="164"/>
      <c r="K67" s="76" t="s">
        <v>102</v>
      </c>
      <c r="L67" s="76"/>
      <c r="M67" s="76"/>
      <c r="N67" s="76"/>
      <c r="O67" s="76"/>
      <c r="P67" s="76"/>
      <c r="Q67" s="76"/>
      <c r="R67" s="76"/>
      <c r="S67" s="76"/>
      <c r="T67" s="76"/>
      <c r="U67" s="76"/>
      <c r="V67" s="76"/>
      <c r="W67" s="76"/>
      <c r="X67" s="76"/>
      <c r="Y67" s="76"/>
      <c r="Z67" s="76"/>
      <c r="AA67" s="76"/>
      <c r="AB67" s="33"/>
      <c r="AC67" s="113">
        <v>2</v>
      </c>
      <c r="AD67" s="152"/>
      <c r="AE67" s="16" t="b">
        <v>0</v>
      </c>
      <c r="AF67" s="16">
        <f t="shared" si="1"/>
        <v>2</v>
      </c>
      <c r="AG67" s="16">
        <f t="shared" si="2"/>
        <v>0</v>
      </c>
    </row>
    <row r="68" spans="1:33" ht="19.5" customHeight="1" thickBot="1" x14ac:dyDescent="0.25">
      <c r="A68" s="165"/>
      <c r="B68" s="166"/>
      <c r="C68" s="166"/>
      <c r="D68" s="166"/>
      <c r="E68" s="166"/>
      <c r="F68" s="166"/>
      <c r="G68" s="166"/>
      <c r="H68" s="166"/>
      <c r="I68" s="166"/>
      <c r="J68" s="167"/>
      <c r="K68" s="172" t="s">
        <v>103</v>
      </c>
      <c r="L68" s="172"/>
      <c r="M68" s="172"/>
      <c r="N68" s="172"/>
      <c r="O68" s="172"/>
      <c r="P68" s="172"/>
      <c r="Q68" s="172"/>
      <c r="R68" s="172"/>
      <c r="S68" s="172"/>
      <c r="T68" s="172"/>
      <c r="U68" s="172"/>
      <c r="V68" s="172"/>
      <c r="W68" s="172"/>
      <c r="X68" s="172"/>
      <c r="Y68" s="172"/>
      <c r="Z68" s="172"/>
      <c r="AA68" s="172"/>
      <c r="AB68" s="34"/>
      <c r="AC68" s="157">
        <v>3</v>
      </c>
      <c r="AD68" s="158"/>
      <c r="AE68" s="16" t="b">
        <v>0</v>
      </c>
      <c r="AF68" s="16">
        <f t="shared" si="1"/>
        <v>3</v>
      </c>
      <c r="AG68" s="16">
        <f t="shared" si="2"/>
        <v>0</v>
      </c>
    </row>
    <row r="69" spans="1:33" ht="18.75" customHeight="1" x14ac:dyDescent="0.2">
      <c r="A69" s="159" t="s">
        <v>64</v>
      </c>
      <c r="B69" s="160"/>
      <c r="C69" s="160"/>
      <c r="D69" s="160"/>
      <c r="E69" s="160"/>
      <c r="F69" s="160"/>
      <c r="G69" s="160"/>
      <c r="H69" s="160"/>
      <c r="I69" s="160"/>
      <c r="J69" s="161"/>
      <c r="K69" s="153" t="s">
        <v>106</v>
      </c>
      <c r="L69" s="153"/>
      <c r="M69" s="153"/>
      <c r="N69" s="153"/>
      <c r="O69" s="153"/>
      <c r="P69" s="153"/>
      <c r="Q69" s="153"/>
      <c r="R69" s="153"/>
      <c r="S69" s="153"/>
      <c r="T69" s="153"/>
      <c r="U69" s="153"/>
      <c r="V69" s="153"/>
      <c r="W69" s="153"/>
      <c r="X69" s="153"/>
      <c r="Y69" s="153"/>
      <c r="Z69" s="153"/>
      <c r="AA69" s="153"/>
      <c r="AB69" s="35"/>
      <c r="AC69" s="138">
        <v>1</v>
      </c>
      <c r="AD69" s="139"/>
      <c r="AE69" s="16" t="b">
        <v>0</v>
      </c>
      <c r="AF69" s="16">
        <f t="shared" si="1"/>
        <v>1</v>
      </c>
      <c r="AG69" s="16">
        <f t="shared" si="2"/>
        <v>0</v>
      </c>
    </row>
    <row r="70" spans="1:33" ht="32.25" customHeight="1" x14ac:dyDescent="0.2">
      <c r="A70" s="162"/>
      <c r="B70" s="163"/>
      <c r="C70" s="163"/>
      <c r="D70" s="163"/>
      <c r="E70" s="163"/>
      <c r="F70" s="163"/>
      <c r="G70" s="163"/>
      <c r="H70" s="163"/>
      <c r="I70" s="163"/>
      <c r="J70" s="164"/>
      <c r="K70" s="76" t="s">
        <v>108</v>
      </c>
      <c r="L70" s="76"/>
      <c r="M70" s="76"/>
      <c r="N70" s="76"/>
      <c r="O70" s="76"/>
      <c r="P70" s="76"/>
      <c r="Q70" s="76"/>
      <c r="R70" s="76"/>
      <c r="S70" s="76"/>
      <c r="T70" s="76"/>
      <c r="U70" s="76"/>
      <c r="V70" s="76"/>
      <c r="W70" s="76"/>
      <c r="X70" s="76"/>
      <c r="Y70" s="76"/>
      <c r="Z70" s="76"/>
      <c r="AA70" s="76"/>
      <c r="AB70" s="33"/>
      <c r="AC70" s="113">
        <v>2</v>
      </c>
      <c r="AD70" s="152"/>
      <c r="AE70" s="16" t="b">
        <v>0</v>
      </c>
      <c r="AF70" s="16">
        <f t="shared" si="1"/>
        <v>2</v>
      </c>
      <c r="AG70" s="16">
        <f t="shared" si="2"/>
        <v>0</v>
      </c>
    </row>
    <row r="71" spans="1:33" ht="33.75" customHeight="1" x14ac:dyDescent="0.2">
      <c r="A71" s="162"/>
      <c r="B71" s="163"/>
      <c r="C71" s="163"/>
      <c r="D71" s="163"/>
      <c r="E71" s="163"/>
      <c r="F71" s="163"/>
      <c r="G71" s="163"/>
      <c r="H71" s="163"/>
      <c r="I71" s="163"/>
      <c r="J71" s="164"/>
      <c r="K71" s="76" t="s">
        <v>107</v>
      </c>
      <c r="L71" s="76"/>
      <c r="M71" s="76"/>
      <c r="N71" s="76"/>
      <c r="O71" s="76"/>
      <c r="P71" s="76"/>
      <c r="Q71" s="76"/>
      <c r="R71" s="76"/>
      <c r="S71" s="76"/>
      <c r="T71" s="76"/>
      <c r="U71" s="76"/>
      <c r="V71" s="76"/>
      <c r="W71" s="76"/>
      <c r="X71" s="76"/>
      <c r="Y71" s="76"/>
      <c r="Z71" s="76"/>
      <c r="AA71" s="76"/>
      <c r="AB71" s="33"/>
      <c r="AC71" s="113">
        <v>3</v>
      </c>
      <c r="AD71" s="152"/>
      <c r="AE71" s="16" t="b">
        <v>0</v>
      </c>
      <c r="AF71" s="16">
        <f t="shared" si="1"/>
        <v>3</v>
      </c>
      <c r="AG71" s="16">
        <f t="shared" si="2"/>
        <v>0</v>
      </c>
    </row>
    <row r="72" spans="1:33" ht="32.25" customHeight="1" thickBot="1" x14ac:dyDescent="0.25">
      <c r="A72" s="165"/>
      <c r="B72" s="166"/>
      <c r="C72" s="166"/>
      <c r="D72" s="166"/>
      <c r="E72" s="166"/>
      <c r="F72" s="166"/>
      <c r="G72" s="166"/>
      <c r="H72" s="166"/>
      <c r="I72" s="166"/>
      <c r="J72" s="167"/>
      <c r="K72" s="172" t="s">
        <v>114</v>
      </c>
      <c r="L72" s="172"/>
      <c r="M72" s="172"/>
      <c r="N72" s="172"/>
      <c r="O72" s="172"/>
      <c r="P72" s="172"/>
      <c r="Q72" s="172"/>
      <c r="R72" s="172"/>
      <c r="S72" s="172"/>
      <c r="T72" s="172"/>
      <c r="U72" s="172"/>
      <c r="V72" s="172"/>
      <c r="W72" s="172"/>
      <c r="X72" s="172"/>
      <c r="Y72" s="172"/>
      <c r="Z72" s="172"/>
      <c r="AA72" s="172"/>
      <c r="AB72" s="36"/>
      <c r="AC72" s="140">
        <f>VLOOKUP(K72,Data!$A$42:$B$46,2,0)</f>
        <v>4</v>
      </c>
      <c r="AD72" s="141"/>
      <c r="AE72" s="16" t="b">
        <v>0</v>
      </c>
      <c r="AF72" s="16">
        <f t="shared" si="1"/>
        <v>4</v>
      </c>
      <c r="AG72" s="16">
        <f t="shared" si="2"/>
        <v>0</v>
      </c>
    </row>
    <row r="73" spans="1:33" ht="32.25" customHeight="1" x14ac:dyDescent="0.2">
      <c r="A73" s="154" t="s">
        <v>65</v>
      </c>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6"/>
    </row>
    <row r="74" spans="1:33" ht="31.5" customHeight="1" x14ac:dyDescent="0.2">
      <c r="A74" s="136" t="s">
        <v>67</v>
      </c>
      <c r="B74" s="136"/>
      <c r="C74" s="136"/>
      <c r="D74" s="136" t="s">
        <v>68</v>
      </c>
      <c r="E74" s="136"/>
      <c r="F74" s="136"/>
      <c r="G74" s="136"/>
      <c r="H74" s="136"/>
      <c r="I74" s="136"/>
      <c r="J74" s="136"/>
      <c r="K74" s="136" t="s">
        <v>139</v>
      </c>
      <c r="L74" s="136"/>
      <c r="M74" s="136"/>
      <c r="N74" s="136"/>
      <c r="O74" s="136"/>
      <c r="P74" s="136"/>
      <c r="Q74" s="136"/>
      <c r="R74" s="136"/>
      <c r="S74" s="136"/>
      <c r="T74" s="136" t="s">
        <v>70</v>
      </c>
      <c r="U74" s="136"/>
      <c r="V74" s="136"/>
      <c r="W74" s="136"/>
      <c r="X74" s="136"/>
      <c r="Y74" s="136"/>
      <c r="Z74" s="136"/>
      <c r="AA74" s="136"/>
      <c r="AB74" s="136" t="s">
        <v>66</v>
      </c>
      <c r="AC74" s="136"/>
      <c r="AD74" s="136"/>
    </row>
    <row r="75" spans="1:33" ht="18.75" customHeight="1" x14ac:dyDescent="0.2">
      <c r="A75" s="136" t="s">
        <v>109</v>
      </c>
      <c r="B75" s="136"/>
      <c r="C75" s="136"/>
      <c r="D75" s="127">
        <f>VLOOKUP(A75,Data!A50:B53,2,0)</f>
        <v>0</v>
      </c>
      <c r="E75" s="127"/>
      <c r="F75" s="127"/>
      <c r="G75" s="127"/>
      <c r="H75" s="127"/>
      <c r="I75" s="127"/>
      <c r="J75" s="127"/>
      <c r="K75" s="127">
        <f>VLOOKUP($A$75,Data!$A$50:$E$53,3,0)</f>
        <v>0.09</v>
      </c>
      <c r="L75" s="127"/>
      <c r="M75" s="127"/>
      <c r="N75" s="127"/>
      <c r="O75" s="127"/>
      <c r="P75" s="127"/>
      <c r="Q75" s="127"/>
      <c r="R75" s="127"/>
      <c r="S75" s="127"/>
      <c r="T75" s="127">
        <f>VLOOKUP($A$75,Data!$A$50:$E$53,4,0)</f>
        <v>0.04</v>
      </c>
      <c r="U75" s="127"/>
      <c r="V75" s="127"/>
      <c r="W75" s="127"/>
      <c r="X75" s="127"/>
      <c r="Y75" s="127"/>
      <c r="Z75" s="127"/>
      <c r="AA75" s="127"/>
      <c r="AB75" s="37"/>
      <c r="AC75" s="137">
        <v>1</v>
      </c>
      <c r="AD75" s="137"/>
      <c r="AE75" s="16" t="b">
        <v>0</v>
      </c>
      <c r="AF75" s="16">
        <f>AC75</f>
        <v>1</v>
      </c>
      <c r="AG75" s="16">
        <f>IF(AE75=TRUE,1,0)</f>
        <v>0</v>
      </c>
    </row>
    <row r="76" spans="1:33" ht="20.25" customHeight="1" x14ac:dyDescent="0.2">
      <c r="A76" s="136" t="s">
        <v>110</v>
      </c>
      <c r="B76" s="136"/>
      <c r="C76" s="136"/>
      <c r="D76" s="171" t="s">
        <v>71</v>
      </c>
      <c r="E76" s="127"/>
      <c r="F76" s="127"/>
      <c r="G76" s="127"/>
      <c r="H76" s="127"/>
      <c r="I76" s="127"/>
      <c r="J76" s="127"/>
      <c r="K76" s="127">
        <v>0.25</v>
      </c>
      <c r="L76" s="127"/>
      <c r="M76" s="127"/>
      <c r="N76" s="127"/>
      <c r="O76" s="127"/>
      <c r="P76" s="127"/>
      <c r="Q76" s="127"/>
      <c r="R76" s="127"/>
      <c r="S76" s="127"/>
      <c r="T76" s="127">
        <v>0.06</v>
      </c>
      <c r="U76" s="127"/>
      <c r="V76" s="127"/>
      <c r="W76" s="127"/>
      <c r="X76" s="127"/>
      <c r="Y76" s="127"/>
      <c r="Z76" s="127"/>
      <c r="AA76" s="127"/>
      <c r="AB76" s="37"/>
      <c r="AC76" s="137">
        <v>2</v>
      </c>
      <c r="AD76" s="137"/>
      <c r="AE76" s="16" t="b">
        <v>0</v>
      </c>
      <c r="AF76" s="16">
        <f>AC76</f>
        <v>2</v>
      </c>
      <c r="AG76" s="16">
        <f>IF(AE76=TRUE,1,0)</f>
        <v>0</v>
      </c>
    </row>
    <row r="77" spans="1:33" ht="19.5" customHeight="1" x14ac:dyDescent="0.2">
      <c r="A77" s="136" t="s">
        <v>111</v>
      </c>
      <c r="B77" s="136"/>
      <c r="C77" s="136"/>
      <c r="D77" s="127">
        <v>-0.35</v>
      </c>
      <c r="E77" s="127"/>
      <c r="F77" s="127"/>
      <c r="G77" s="127"/>
      <c r="H77" s="127"/>
      <c r="I77" s="127"/>
      <c r="J77" s="127"/>
      <c r="K77" s="127">
        <v>0.4</v>
      </c>
      <c r="L77" s="127"/>
      <c r="M77" s="127"/>
      <c r="N77" s="127"/>
      <c r="O77" s="127"/>
      <c r="P77" s="127"/>
      <c r="Q77" s="127"/>
      <c r="R77" s="127"/>
      <c r="S77" s="127"/>
      <c r="T77" s="127">
        <v>0.1</v>
      </c>
      <c r="U77" s="127"/>
      <c r="V77" s="127"/>
      <c r="W77" s="127"/>
      <c r="X77" s="127"/>
      <c r="Y77" s="127"/>
      <c r="Z77" s="127"/>
      <c r="AA77" s="127"/>
      <c r="AB77" s="37"/>
      <c r="AC77" s="137">
        <v>3</v>
      </c>
      <c r="AD77" s="137"/>
      <c r="AE77" s="16" t="b">
        <v>0</v>
      </c>
      <c r="AF77" s="16">
        <f>AC77</f>
        <v>3</v>
      </c>
      <c r="AG77" s="16">
        <f>IF(AE77=TRUE,1,0)</f>
        <v>0</v>
      </c>
    </row>
    <row r="78" spans="1:33" ht="20.25" customHeight="1" x14ac:dyDescent="0.2">
      <c r="A78" s="136" t="s">
        <v>112</v>
      </c>
      <c r="B78" s="136"/>
      <c r="C78" s="136"/>
      <c r="D78" s="127">
        <v>-0.5</v>
      </c>
      <c r="E78" s="127"/>
      <c r="F78" s="127"/>
      <c r="G78" s="127"/>
      <c r="H78" s="127"/>
      <c r="I78" s="127"/>
      <c r="J78" s="127"/>
      <c r="K78" s="127">
        <v>1.25</v>
      </c>
      <c r="L78" s="127"/>
      <c r="M78" s="127"/>
      <c r="N78" s="127"/>
      <c r="O78" s="127"/>
      <c r="P78" s="127"/>
      <c r="Q78" s="127"/>
      <c r="R78" s="127"/>
      <c r="S78" s="127"/>
      <c r="T78" s="127">
        <v>0.15</v>
      </c>
      <c r="U78" s="127"/>
      <c r="V78" s="127"/>
      <c r="W78" s="127"/>
      <c r="X78" s="127"/>
      <c r="Y78" s="127"/>
      <c r="Z78" s="127"/>
      <c r="AA78" s="127"/>
      <c r="AB78" s="37"/>
      <c r="AC78" s="137">
        <v>4</v>
      </c>
      <c r="AD78" s="137"/>
      <c r="AE78" s="16" t="b">
        <v>0</v>
      </c>
      <c r="AF78" s="16">
        <f>AC78</f>
        <v>4</v>
      </c>
      <c r="AG78" s="16">
        <f>IF(AE78=TRUE,1,0)</f>
        <v>0</v>
      </c>
    </row>
    <row r="79" spans="1:33" s="22" customFormat="1" ht="20.25" customHeight="1" x14ac:dyDescent="0.2">
      <c r="A79" s="128" t="s">
        <v>72</v>
      </c>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30"/>
    </row>
    <row r="80" spans="1:33" s="22" customFormat="1" ht="19.5" customHeight="1" x14ac:dyDescent="0.2">
      <c r="A80" s="131" t="s">
        <v>73</v>
      </c>
      <c r="B80" s="131"/>
      <c r="C80" s="131"/>
      <c r="D80" s="131"/>
      <c r="E80" s="38"/>
      <c r="F80" s="132" t="s">
        <v>74</v>
      </c>
      <c r="G80" s="132"/>
      <c r="H80" s="132"/>
      <c r="I80" s="132"/>
      <c r="J80" s="132"/>
      <c r="K80" s="132" t="s">
        <v>75</v>
      </c>
      <c r="L80" s="132"/>
      <c r="M80" s="132"/>
      <c r="N80" s="133" t="s">
        <v>76</v>
      </c>
      <c r="O80" s="134"/>
      <c r="P80" s="134"/>
      <c r="Q80" s="134"/>
      <c r="R80" s="134"/>
      <c r="S80" s="135"/>
      <c r="T80" s="133" t="s">
        <v>77</v>
      </c>
      <c r="U80" s="134"/>
      <c r="V80" s="134"/>
      <c r="W80" s="134"/>
      <c r="X80" s="134"/>
      <c r="Y80" s="134"/>
      <c r="Z80" s="134"/>
      <c r="AA80" s="135"/>
      <c r="AB80" s="132" t="s">
        <v>78</v>
      </c>
      <c r="AC80" s="132"/>
      <c r="AD80" s="132"/>
    </row>
    <row r="81" spans="1:30" s="22" customFormat="1" ht="41.25" customHeight="1" x14ac:dyDescent="0.2">
      <c r="A81" s="214" t="s">
        <v>79</v>
      </c>
      <c r="B81" s="215"/>
      <c r="C81" s="215"/>
      <c r="D81" s="216"/>
      <c r="E81" s="39"/>
      <c r="F81" s="112" t="s">
        <v>80</v>
      </c>
      <c r="G81" s="112"/>
      <c r="H81" s="112"/>
      <c r="I81" s="112"/>
      <c r="J81" s="112"/>
      <c r="K81" s="112" t="s">
        <v>81</v>
      </c>
      <c r="L81" s="112"/>
      <c r="M81" s="112"/>
      <c r="N81" s="121" t="s">
        <v>82</v>
      </c>
      <c r="O81" s="122"/>
      <c r="P81" s="122"/>
      <c r="Q81" s="122"/>
      <c r="R81" s="122"/>
      <c r="S81" s="123"/>
      <c r="T81" s="112" t="s">
        <v>83</v>
      </c>
      <c r="U81" s="112"/>
      <c r="V81" s="112"/>
      <c r="W81" s="112"/>
      <c r="X81" s="112"/>
      <c r="Y81" s="112"/>
      <c r="Z81" s="112"/>
      <c r="AA81" s="112"/>
      <c r="AB81" s="112" t="s">
        <v>84</v>
      </c>
      <c r="AC81" s="112"/>
      <c r="AD81" s="112"/>
    </row>
    <row r="82" spans="1:30" s="22" customFormat="1" ht="45" customHeight="1" x14ac:dyDescent="0.2">
      <c r="A82" s="111" t="s">
        <v>85</v>
      </c>
      <c r="B82" s="111"/>
      <c r="C82" s="111"/>
      <c r="D82" s="111"/>
      <c r="E82" s="40"/>
      <c r="F82" s="113" t="str">
        <f>IF(PRODUCT(SUM($AG$51:$AG$54), SUM($AG$55:$AG$58),SUM($AG$59:$AG$61),SUM($AG$62:$AG$65),SUM($AG$66:$AG$68), SUM($AG$69:$AG$72),SUM($AG$75:$AG$78))=0,"VUI LÒNG CHỌN TẤT CẢ CÁC MỤC TRONG PHẦN KHẢO SÁT MỨC ĐỘ CHẤP NHẬN RỦI RO TRONG ĐẦU TƯ",IF(PRODUCT(SUM($AG$51:$AG$54),SUM($AG$55:$AG$58),SUM($AG$59:$AG$61),SUM($AG$62:$AG$65), SUM($AG$66:$AG$68), SUM($AG$69:$AG$72),SUM($AG$75:$AG$78))&lt;&gt;1,"VUI LÒNG CHỌN DUY NHẤT MỘT TRƯỜNG  HỢP",VLOOKUP(TRUE,$AE$51:$AF$54,2,0)+VLOOKUP(TRUE,$AE$55:$AF$58,2,0)+VLOOKUP(TRUE,$AE$59:$AF$61,2,0)+VLOOKUP(TRUE,$AE$62:$AF$65,2,0)+VLOOKUP(TRUE,$AE$66:$AF$68,2,0)+VLOOKUP(TRUE,$AE$69:$AF$72,2,0)+VLOOKUP(TRUE,$AE$75:$AF$78,2,0)))</f>
        <v>VUI LÒNG CHỌN TẤT CẢ CÁC MỤC TRONG PHẦN KHẢO SÁT MỨC ĐỘ CHẤP NHẬN RỦI RO TRONG ĐẦU TƯ</v>
      </c>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5"/>
    </row>
    <row r="83" spans="1:30" s="22" customFormat="1" ht="29.25" customHeight="1" x14ac:dyDescent="0.2">
      <c r="A83" s="124" t="s">
        <v>86</v>
      </c>
      <c r="B83" s="125"/>
      <c r="C83" s="125"/>
      <c r="D83" s="126"/>
      <c r="E83" s="41"/>
      <c r="F83" s="116" t="str">
        <f>IF(OR(F82="VUI LÒNG CHỌN DUY NHẤT MỘT TRƯỜNG  HỢP", F82="VUI LÒNG CHỌN TẤT CẢ CÁC MỤC TRONG PHẦN KHẢO SÁT MỨC ĐỘ CHẤP NHẬN RỦI RO TRONG ĐẦU TƯ"),"",IF(F82&lt;9,"Thấp",IF(AND(F82&gt;=9,F82&lt;=12),"Tương đối thấp",IF(AND(F82&gt;=13,F82&lt;=16),"Trung bình",IF(AND(F82&gt;=17,F82&lt;=22),"Tương đối cao",IF(AND(F82&gt;=13,F82&lt;=26),"Cao"))))))</f>
        <v/>
      </c>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8"/>
    </row>
    <row r="84" spans="1:30" ht="57" customHeight="1" x14ac:dyDescent="0.2">
      <c r="A84" s="119" t="s">
        <v>140</v>
      </c>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row>
    <row r="85" spans="1:30" ht="23.25" customHeight="1" x14ac:dyDescent="0.2">
      <c r="A85" s="98" t="s">
        <v>87</v>
      </c>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100"/>
    </row>
    <row r="86" spans="1:30" ht="81.75" customHeight="1" x14ac:dyDescent="0.2">
      <c r="A86" s="101" t="s">
        <v>113</v>
      </c>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row>
    <row r="87" spans="1:30" ht="18.75" customHeight="1" x14ac:dyDescent="0.2">
      <c r="A87" s="102" t="s">
        <v>88</v>
      </c>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4"/>
    </row>
    <row r="88" spans="1:30" ht="36.75" customHeight="1" x14ac:dyDescent="0.25">
      <c r="A88" s="105" t="s">
        <v>141</v>
      </c>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7"/>
    </row>
    <row r="89" spans="1:30" ht="34.5" customHeight="1" x14ac:dyDescent="0.2">
      <c r="A89" s="108" t="s">
        <v>123</v>
      </c>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10"/>
    </row>
  </sheetData>
  <sheetProtection algorithmName="SHA-512" hashValue="W5YRvleY4DQT2E1HvdmIWCQUCLds11Ms6KEgwGgd8wKmbhCDO3xYwSw1ERLlnZxAYE8tB89oQyGS3jB/cyhwPQ==" saltValue="z2RbsVMLlGRm7wi3+ppdPg==" spinCount="100000" sheet="1" objects="1" scenarios="1"/>
  <dataConsolidate/>
  <mergeCells count="232">
    <mergeCell ref="K71:AA71"/>
    <mergeCell ref="K72:AA72"/>
    <mergeCell ref="AC70:AD70"/>
    <mergeCell ref="AC71:AD71"/>
    <mergeCell ref="A59:J61"/>
    <mergeCell ref="K59:AA59"/>
    <mergeCell ref="K60:AA60"/>
    <mergeCell ref="K61:AA61"/>
    <mergeCell ref="AC60:AD60"/>
    <mergeCell ref="AC61:AD61"/>
    <mergeCell ref="K62:AA62"/>
    <mergeCell ref="K63:AA63"/>
    <mergeCell ref="K64:AA64"/>
    <mergeCell ref="A77:C77"/>
    <mergeCell ref="A74:C74"/>
    <mergeCell ref="D74:J74"/>
    <mergeCell ref="K74:S74"/>
    <mergeCell ref="A75:C75"/>
    <mergeCell ref="D75:J75"/>
    <mergeCell ref="K75:S75"/>
    <mergeCell ref="T74:AA74"/>
    <mergeCell ref="T75:AA75"/>
    <mergeCell ref="A76:C76"/>
    <mergeCell ref="D77:J77"/>
    <mergeCell ref="K77:S77"/>
    <mergeCell ref="T76:AA76"/>
    <mergeCell ref="T77:AA77"/>
    <mergeCell ref="A40:K40"/>
    <mergeCell ref="A33:N33"/>
    <mergeCell ref="A32:AD32"/>
    <mergeCell ref="O33:AB33"/>
    <mergeCell ref="A34:N34"/>
    <mergeCell ref="K29:O29"/>
    <mergeCell ref="K28:O28"/>
    <mergeCell ref="Q23:U23"/>
    <mergeCell ref="P24:U24"/>
    <mergeCell ref="Z23:AB23"/>
    <mergeCell ref="A27:J27"/>
    <mergeCell ref="D28:J28"/>
    <mergeCell ref="A25:J25"/>
    <mergeCell ref="A26:J26"/>
    <mergeCell ref="A23:J23"/>
    <mergeCell ref="A24:J24"/>
    <mergeCell ref="P28:U28"/>
    <mergeCell ref="V25:AB25"/>
    <mergeCell ref="V26:AB26"/>
    <mergeCell ref="V27:AB27"/>
    <mergeCell ref="G5:L5"/>
    <mergeCell ref="G6:AD6"/>
    <mergeCell ref="A7:G7"/>
    <mergeCell ref="V4:AA4"/>
    <mergeCell ref="Q4:U4"/>
    <mergeCell ref="P22:U22"/>
    <mergeCell ref="A35:N35"/>
    <mergeCell ref="A22:J22"/>
    <mergeCell ref="O39:AB39"/>
    <mergeCell ref="A49:B49"/>
    <mergeCell ref="C49:AD49"/>
    <mergeCell ref="O45:AB45"/>
    <mergeCell ref="O46:AB46"/>
    <mergeCell ref="O47:AB47"/>
    <mergeCell ref="A1:AD1"/>
    <mergeCell ref="A2:AD2"/>
    <mergeCell ref="A3:AD3"/>
    <mergeCell ref="P12:W12"/>
    <mergeCell ref="X12:Y12"/>
    <mergeCell ref="D12:H12"/>
    <mergeCell ref="M12:N12"/>
    <mergeCell ref="T8:AB8"/>
    <mergeCell ref="M9:S9"/>
    <mergeCell ref="T9:AB9"/>
    <mergeCell ref="M5:Y5"/>
    <mergeCell ref="Z5:AD5"/>
    <mergeCell ref="M4:P4"/>
    <mergeCell ref="AB4:AD4"/>
    <mergeCell ref="J12:L12"/>
    <mergeCell ref="A4:F4"/>
    <mergeCell ref="A5:F5"/>
    <mergeCell ref="A6:F6"/>
    <mergeCell ref="G4:L4"/>
    <mergeCell ref="K68:AA68"/>
    <mergeCell ref="K69:AA69"/>
    <mergeCell ref="AC67:AD67"/>
    <mergeCell ref="AC68:AD68"/>
    <mergeCell ref="AC69:AD69"/>
    <mergeCell ref="A66:J68"/>
    <mergeCell ref="A69:J72"/>
    <mergeCell ref="K70:AA70"/>
    <mergeCell ref="V28:AB28"/>
    <mergeCell ref="O35:AB35"/>
    <mergeCell ref="P29:U29"/>
    <mergeCell ref="V29:AB29"/>
    <mergeCell ref="A50:AD50"/>
    <mergeCell ref="C46:N46"/>
    <mergeCell ref="C47:N47"/>
    <mergeCell ref="O34:AB34"/>
    <mergeCell ref="A29:J30"/>
    <mergeCell ref="A31:J31"/>
    <mergeCell ref="K31:AB31"/>
    <mergeCell ref="C45:N45"/>
    <mergeCell ref="C44:N44"/>
    <mergeCell ref="O40:AB40"/>
    <mergeCell ref="A42:N42"/>
    <mergeCell ref="O42:AB42"/>
    <mergeCell ref="K55:AA55"/>
    <mergeCell ref="K56:AA56"/>
    <mergeCell ref="K57:AA57"/>
    <mergeCell ref="K58:AA58"/>
    <mergeCell ref="AC55:AD55"/>
    <mergeCell ref="AC56:AD56"/>
    <mergeCell ref="AC57:AD57"/>
    <mergeCell ref="K66:AA66"/>
    <mergeCell ref="AC66:AD66"/>
    <mergeCell ref="K65:AA65"/>
    <mergeCell ref="AC63:AD63"/>
    <mergeCell ref="AC64:AD64"/>
    <mergeCell ref="AC65:AD65"/>
    <mergeCell ref="AB74:AD74"/>
    <mergeCell ref="AC75:AD75"/>
    <mergeCell ref="AC76:AD76"/>
    <mergeCell ref="AC77:AD77"/>
    <mergeCell ref="AC78:AD78"/>
    <mergeCell ref="AC51:AD51"/>
    <mergeCell ref="AC58:AD58"/>
    <mergeCell ref="AC59:AD59"/>
    <mergeCell ref="AC62:AD62"/>
    <mergeCell ref="AC72:AD72"/>
    <mergeCell ref="A73:AD73"/>
    <mergeCell ref="AC52:AD52"/>
    <mergeCell ref="AC53:AD53"/>
    <mergeCell ref="AC54:AD54"/>
    <mergeCell ref="A51:J54"/>
    <mergeCell ref="K51:AA51"/>
    <mergeCell ref="K52:AA52"/>
    <mergeCell ref="K53:AA53"/>
    <mergeCell ref="K54:AA54"/>
    <mergeCell ref="D76:J76"/>
    <mergeCell ref="K76:S76"/>
    <mergeCell ref="A55:J58"/>
    <mergeCell ref="A62:J65"/>
    <mergeCell ref="K67:AA67"/>
    <mergeCell ref="D78:J78"/>
    <mergeCell ref="K78:S78"/>
    <mergeCell ref="T78:AA78"/>
    <mergeCell ref="A79:AD79"/>
    <mergeCell ref="A80:D80"/>
    <mergeCell ref="F80:J80"/>
    <mergeCell ref="K80:M80"/>
    <mergeCell ref="T80:AA80"/>
    <mergeCell ref="N80:S80"/>
    <mergeCell ref="A78:C78"/>
    <mergeCell ref="AB80:AD80"/>
    <mergeCell ref="A85:AD85"/>
    <mergeCell ref="A86:AD86"/>
    <mergeCell ref="A87:AD87"/>
    <mergeCell ref="A88:AD88"/>
    <mergeCell ref="A89:AD89"/>
    <mergeCell ref="A82:D82"/>
    <mergeCell ref="A81:D81"/>
    <mergeCell ref="F81:J81"/>
    <mergeCell ref="K81:M81"/>
    <mergeCell ref="T81:AA81"/>
    <mergeCell ref="F82:AD82"/>
    <mergeCell ref="F83:AD83"/>
    <mergeCell ref="A84:AD84"/>
    <mergeCell ref="N81:S81"/>
    <mergeCell ref="A83:D83"/>
    <mergeCell ref="AB81:AD81"/>
    <mergeCell ref="H8:K8"/>
    <mergeCell ref="H7:AA7"/>
    <mergeCell ref="H9:K9"/>
    <mergeCell ref="A21:N21"/>
    <mergeCell ref="A11:AD11"/>
    <mergeCell ref="A16:N16"/>
    <mergeCell ref="A17:N17"/>
    <mergeCell ref="P14:AB14"/>
    <mergeCell ref="P15:AB15"/>
    <mergeCell ref="P16:AB16"/>
    <mergeCell ref="P17:AB17"/>
    <mergeCell ref="Z12:AC12"/>
    <mergeCell ref="Z13:AB13"/>
    <mergeCell ref="M8:S8"/>
    <mergeCell ref="A14:N14"/>
    <mergeCell ref="A15:N15"/>
    <mergeCell ref="P26:U26"/>
    <mergeCell ref="V24:AB24"/>
    <mergeCell ref="A45:B45"/>
    <mergeCell ref="A46:B46"/>
    <mergeCell ref="A47:B47"/>
    <mergeCell ref="A48:B48"/>
    <mergeCell ref="P19:AB19"/>
    <mergeCell ref="P20:AB20"/>
    <mergeCell ref="P21:AB21"/>
    <mergeCell ref="C48:N48"/>
    <mergeCell ref="O48:AB48"/>
    <mergeCell ref="L23:O23"/>
    <mergeCell ref="K24:O24"/>
    <mergeCell ref="P25:U25"/>
    <mergeCell ref="K26:O26"/>
    <mergeCell ref="P27:U27"/>
    <mergeCell ref="K27:O27"/>
    <mergeCell ref="A43:AD43"/>
    <mergeCell ref="A38:N38"/>
    <mergeCell ref="O38:AB38"/>
    <mergeCell ref="K30:AB30"/>
    <mergeCell ref="AC29:AC30"/>
    <mergeCell ref="AD29:AD30"/>
    <mergeCell ref="A39:N39"/>
    <mergeCell ref="A41:N41"/>
    <mergeCell ref="O41:AB41"/>
    <mergeCell ref="A28:B28"/>
    <mergeCell ref="A44:B44"/>
    <mergeCell ref="A9:G9"/>
    <mergeCell ref="A8:G8"/>
    <mergeCell ref="A10:G10"/>
    <mergeCell ref="H10:AD10"/>
    <mergeCell ref="A12:B12"/>
    <mergeCell ref="A13:K13"/>
    <mergeCell ref="L13:Y13"/>
    <mergeCell ref="V22:AB22"/>
    <mergeCell ref="V23:Y23"/>
    <mergeCell ref="A36:AD36"/>
    <mergeCell ref="A37:J37"/>
    <mergeCell ref="L37:N37"/>
    <mergeCell ref="P37:AA37"/>
    <mergeCell ref="M40:N40"/>
    <mergeCell ref="O44:AB44"/>
    <mergeCell ref="A18:AD18"/>
    <mergeCell ref="A19:N19"/>
    <mergeCell ref="A20:N20"/>
    <mergeCell ref="K22:O22"/>
    <mergeCell ref="K25:O25"/>
  </mergeCells>
  <dataValidations count="4">
    <dataValidation type="list" allowBlank="1" showInputMessage="1" showErrorMessage="1" sqref="AD12 C12 I12 M12:N12 X12:Y12">
      <formula1>"-,1,2,3,4,5"</formula1>
    </dataValidation>
    <dataValidation type="list" allowBlank="1" showInputMessage="1" showErrorMessage="1" sqref="Q4">
      <formula1>"Nam, Nữ"</formula1>
    </dataValidation>
    <dataValidation type="list" allowBlank="1" showInputMessage="1" showErrorMessage="1" sqref="K66:K68">
      <formula1>"Chọn,Dưới 5 năm, Khoảng từ 5 đến 10 năm, Trên 10 năm"</formula1>
    </dataValidation>
    <dataValidation showInputMessage="1" showErrorMessage="1" sqref="K69:AA72"/>
  </dataValidations>
  <pageMargins left="0.25" right="0.25"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27</xdr:col>
                    <xdr:colOff>9525</xdr:colOff>
                    <xdr:row>74</xdr:row>
                    <xdr:rowOff>9525</xdr:rowOff>
                  </from>
                  <to>
                    <xdr:col>28</xdr:col>
                    <xdr:colOff>0</xdr:colOff>
                    <xdr:row>74</xdr:row>
                    <xdr:rowOff>228600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27</xdr:col>
                    <xdr:colOff>9525</xdr:colOff>
                    <xdr:row>75</xdr:row>
                    <xdr:rowOff>19050</xdr:rowOff>
                  </from>
                  <to>
                    <xdr:col>28</xdr:col>
                    <xdr:colOff>19050</xdr:colOff>
                    <xdr:row>75</xdr:row>
                    <xdr:rowOff>238125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27</xdr:col>
                    <xdr:colOff>9525</xdr:colOff>
                    <xdr:row>76</xdr:row>
                    <xdr:rowOff>9525</xdr:rowOff>
                  </from>
                  <to>
                    <xdr:col>27</xdr:col>
                    <xdr:colOff>266700</xdr:colOff>
                    <xdr:row>76</xdr:row>
                    <xdr:rowOff>228600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27</xdr:col>
                    <xdr:colOff>9525</xdr:colOff>
                    <xdr:row>77</xdr:row>
                    <xdr:rowOff>19050</xdr:rowOff>
                  </from>
                  <to>
                    <xdr:col>27</xdr:col>
                    <xdr:colOff>257175</xdr:colOff>
                    <xdr:row>77</xdr:row>
                    <xdr:rowOff>238125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27</xdr:col>
                    <xdr:colOff>19050</xdr:colOff>
                    <xdr:row>50</xdr:row>
                    <xdr:rowOff>57150</xdr:rowOff>
                  </from>
                  <to>
                    <xdr:col>28</xdr:col>
                    <xdr:colOff>9525</xdr:colOff>
                    <xdr:row>50</xdr:row>
                    <xdr:rowOff>285750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27</xdr:col>
                    <xdr:colOff>19050</xdr:colOff>
                    <xdr:row>51</xdr:row>
                    <xdr:rowOff>47625</xdr:rowOff>
                  </from>
                  <to>
                    <xdr:col>28</xdr:col>
                    <xdr:colOff>9525</xdr:colOff>
                    <xdr:row>52</xdr:row>
                    <xdr:rowOff>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27</xdr:col>
                    <xdr:colOff>19050</xdr:colOff>
                    <xdr:row>52</xdr:row>
                    <xdr:rowOff>66675</xdr:rowOff>
                  </from>
                  <to>
                    <xdr:col>28</xdr:col>
                    <xdr:colOff>9525</xdr:colOff>
                    <xdr:row>53</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27</xdr:col>
                    <xdr:colOff>19050</xdr:colOff>
                    <xdr:row>53</xdr:row>
                    <xdr:rowOff>28575</xdr:rowOff>
                  </from>
                  <to>
                    <xdr:col>28</xdr:col>
                    <xdr:colOff>9525</xdr:colOff>
                    <xdr:row>54</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27</xdr:col>
                    <xdr:colOff>19050</xdr:colOff>
                    <xdr:row>54</xdr:row>
                    <xdr:rowOff>38100</xdr:rowOff>
                  </from>
                  <to>
                    <xdr:col>28</xdr:col>
                    <xdr:colOff>9525</xdr:colOff>
                    <xdr:row>54</xdr:row>
                    <xdr:rowOff>266700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27</xdr:col>
                    <xdr:colOff>19050</xdr:colOff>
                    <xdr:row>55</xdr:row>
                    <xdr:rowOff>47625</xdr:rowOff>
                  </from>
                  <to>
                    <xdr:col>28</xdr:col>
                    <xdr:colOff>9525</xdr:colOff>
                    <xdr:row>55</xdr:row>
                    <xdr:rowOff>276225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27</xdr:col>
                    <xdr:colOff>19050</xdr:colOff>
                    <xdr:row>56</xdr:row>
                    <xdr:rowOff>95250</xdr:rowOff>
                  </from>
                  <to>
                    <xdr:col>28</xdr:col>
                    <xdr:colOff>9525</xdr:colOff>
                    <xdr:row>56</xdr:row>
                    <xdr:rowOff>323850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27</xdr:col>
                    <xdr:colOff>19050</xdr:colOff>
                    <xdr:row>57</xdr:row>
                    <xdr:rowOff>104775</xdr:rowOff>
                  </from>
                  <to>
                    <xdr:col>28</xdr:col>
                    <xdr:colOff>9525</xdr:colOff>
                    <xdr:row>57</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27</xdr:col>
                    <xdr:colOff>19050</xdr:colOff>
                    <xdr:row>58</xdr:row>
                    <xdr:rowOff>19050</xdr:rowOff>
                  </from>
                  <to>
                    <xdr:col>28</xdr:col>
                    <xdr:colOff>9525</xdr:colOff>
                    <xdr:row>58</xdr:row>
                    <xdr:rowOff>247650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27</xdr:col>
                    <xdr:colOff>19050</xdr:colOff>
                    <xdr:row>59</xdr:row>
                    <xdr:rowOff>114300</xdr:rowOff>
                  </from>
                  <to>
                    <xdr:col>28</xdr:col>
                    <xdr:colOff>9525</xdr:colOff>
                    <xdr:row>59</xdr:row>
                    <xdr:rowOff>342900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27</xdr:col>
                    <xdr:colOff>19050</xdr:colOff>
                    <xdr:row>60</xdr:row>
                    <xdr:rowOff>209550</xdr:rowOff>
                  </from>
                  <to>
                    <xdr:col>28</xdr:col>
                    <xdr:colOff>9525</xdr:colOff>
                    <xdr:row>60</xdr:row>
                    <xdr:rowOff>438150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27</xdr:col>
                    <xdr:colOff>19050</xdr:colOff>
                    <xdr:row>61</xdr:row>
                    <xdr:rowOff>123825</xdr:rowOff>
                  </from>
                  <to>
                    <xdr:col>28</xdr:col>
                    <xdr:colOff>9525</xdr:colOff>
                    <xdr:row>61</xdr:row>
                    <xdr:rowOff>352425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27</xdr:col>
                    <xdr:colOff>19050</xdr:colOff>
                    <xdr:row>62</xdr:row>
                    <xdr:rowOff>19050</xdr:rowOff>
                  </from>
                  <to>
                    <xdr:col>28</xdr:col>
                    <xdr:colOff>9525</xdr:colOff>
                    <xdr:row>62</xdr:row>
                    <xdr:rowOff>247650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27</xdr:col>
                    <xdr:colOff>19050</xdr:colOff>
                    <xdr:row>63</xdr:row>
                    <xdr:rowOff>114300</xdr:rowOff>
                  </from>
                  <to>
                    <xdr:col>28</xdr:col>
                    <xdr:colOff>9525</xdr:colOff>
                    <xdr:row>63</xdr:row>
                    <xdr:rowOff>342900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27</xdr:col>
                    <xdr:colOff>19050</xdr:colOff>
                    <xdr:row>64</xdr:row>
                    <xdr:rowOff>104775</xdr:rowOff>
                  </from>
                  <to>
                    <xdr:col>28</xdr:col>
                    <xdr:colOff>9525</xdr:colOff>
                    <xdr:row>64</xdr:row>
                    <xdr:rowOff>333375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27</xdr:col>
                    <xdr:colOff>19050</xdr:colOff>
                    <xdr:row>65</xdr:row>
                    <xdr:rowOff>19050</xdr:rowOff>
                  </from>
                  <to>
                    <xdr:col>28</xdr:col>
                    <xdr:colOff>9525</xdr:colOff>
                    <xdr:row>66</xdr:row>
                    <xdr:rowOff>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27</xdr:col>
                    <xdr:colOff>19050</xdr:colOff>
                    <xdr:row>66</xdr:row>
                    <xdr:rowOff>28575</xdr:rowOff>
                  </from>
                  <to>
                    <xdr:col>28</xdr:col>
                    <xdr:colOff>9525</xdr:colOff>
                    <xdr:row>67</xdr:row>
                    <xdr:rowOff>9525</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27</xdr:col>
                    <xdr:colOff>19050</xdr:colOff>
                    <xdr:row>67</xdr:row>
                    <xdr:rowOff>28575</xdr:rowOff>
                  </from>
                  <to>
                    <xdr:col>28</xdr:col>
                    <xdr:colOff>9525</xdr:colOff>
                    <xdr:row>68</xdr:row>
                    <xdr:rowOff>9525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27</xdr:col>
                    <xdr:colOff>19050</xdr:colOff>
                    <xdr:row>68</xdr:row>
                    <xdr:rowOff>19050</xdr:rowOff>
                  </from>
                  <to>
                    <xdr:col>28</xdr:col>
                    <xdr:colOff>9525</xdr:colOff>
                    <xdr:row>69</xdr:row>
                    <xdr:rowOff>9525</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27</xdr:col>
                    <xdr:colOff>19050</xdr:colOff>
                    <xdr:row>69</xdr:row>
                    <xdr:rowOff>104775</xdr:rowOff>
                  </from>
                  <to>
                    <xdr:col>28</xdr:col>
                    <xdr:colOff>9525</xdr:colOff>
                    <xdr:row>69</xdr:row>
                    <xdr:rowOff>333375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27</xdr:col>
                    <xdr:colOff>19050</xdr:colOff>
                    <xdr:row>70</xdr:row>
                    <xdr:rowOff>123825</xdr:rowOff>
                  </from>
                  <to>
                    <xdr:col>28</xdr:col>
                    <xdr:colOff>9525</xdr:colOff>
                    <xdr:row>70</xdr:row>
                    <xdr:rowOff>352425</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27</xdr:col>
                    <xdr:colOff>19050</xdr:colOff>
                    <xdr:row>71</xdr:row>
                    <xdr:rowOff>104775</xdr:rowOff>
                  </from>
                  <to>
                    <xdr:col>28</xdr:col>
                    <xdr:colOff>9525</xdr:colOff>
                    <xdr:row>71</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53"/>
  <sheetViews>
    <sheetView topLeftCell="A25" workbookViewId="0">
      <selection activeCell="H37" sqref="H37"/>
    </sheetView>
  </sheetViews>
  <sheetFormatPr defaultRowHeight="11.25" x14ac:dyDescent="0.2"/>
  <cols>
    <col min="1" max="1" width="72.33203125" style="7" bestFit="1" customWidth="1"/>
    <col min="2" max="2" width="19.5" style="4" bestFit="1" customWidth="1"/>
    <col min="3" max="3" width="13.83203125" style="4" bestFit="1" customWidth="1"/>
    <col min="4" max="4" width="9.1640625" style="4" bestFit="1" customWidth="1"/>
    <col min="5" max="16384" width="9.33203125" style="4"/>
  </cols>
  <sheetData>
    <row r="1" spans="1:2" x14ac:dyDescent="0.2">
      <c r="A1" s="3" t="s">
        <v>4</v>
      </c>
    </row>
    <row r="2" spans="1:2" x14ac:dyDescent="0.2">
      <c r="A2" s="5" t="s">
        <v>121</v>
      </c>
      <c r="B2" s="6">
        <v>0</v>
      </c>
    </row>
    <row r="3" spans="1:2" x14ac:dyDescent="0.2">
      <c r="A3" s="5" t="s">
        <v>1</v>
      </c>
      <c r="B3" s="6">
        <v>1</v>
      </c>
    </row>
    <row r="4" spans="1:2" x14ac:dyDescent="0.2">
      <c r="A4" s="5" t="s">
        <v>3</v>
      </c>
      <c r="B4" s="6">
        <v>2</v>
      </c>
    </row>
    <row r="5" spans="1:2" x14ac:dyDescent="0.2">
      <c r="A5" s="5" t="s">
        <v>5</v>
      </c>
      <c r="B5" s="6">
        <v>3</v>
      </c>
    </row>
    <row r="6" spans="1:2" x14ac:dyDescent="0.2">
      <c r="A6" s="5" t="s">
        <v>6</v>
      </c>
      <c r="B6" s="6">
        <v>4</v>
      </c>
    </row>
    <row r="8" spans="1:2" x14ac:dyDescent="0.2">
      <c r="A8" s="3" t="s">
        <v>89</v>
      </c>
    </row>
    <row r="9" spans="1:2" x14ac:dyDescent="0.2">
      <c r="A9" s="5" t="s">
        <v>121</v>
      </c>
      <c r="B9" s="5">
        <v>0</v>
      </c>
    </row>
    <row r="10" spans="1:2" x14ac:dyDescent="0.2">
      <c r="A10" s="5" t="s">
        <v>2</v>
      </c>
      <c r="B10" s="6">
        <v>1</v>
      </c>
    </row>
    <row r="11" spans="1:2" x14ac:dyDescent="0.2">
      <c r="A11" s="5" t="s">
        <v>90</v>
      </c>
      <c r="B11" s="6">
        <v>2</v>
      </c>
    </row>
    <row r="12" spans="1:2" ht="12" customHeight="1" x14ac:dyDescent="0.2">
      <c r="A12" s="5" t="s">
        <v>91</v>
      </c>
      <c r="B12" s="6">
        <v>3</v>
      </c>
    </row>
    <row r="13" spans="1:2" x14ac:dyDescent="0.2">
      <c r="A13" s="5" t="s">
        <v>92</v>
      </c>
      <c r="B13" s="6">
        <v>4</v>
      </c>
    </row>
    <row r="15" spans="1:2" ht="13.5" customHeight="1" x14ac:dyDescent="0.2">
      <c r="A15" s="8" t="s">
        <v>94</v>
      </c>
    </row>
    <row r="16" spans="1:2" ht="13.5" customHeight="1" x14ac:dyDescent="0.2">
      <c r="A16" s="5" t="s">
        <v>121</v>
      </c>
      <c r="B16" s="5">
        <v>0</v>
      </c>
    </row>
    <row r="17" spans="1:2" x14ac:dyDescent="0.2">
      <c r="A17" s="5" t="s">
        <v>93</v>
      </c>
      <c r="B17" s="6">
        <v>1</v>
      </c>
    </row>
    <row r="18" spans="1:2" x14ac:dyDescent="0.2">
      <c r="A18" s="5" t="s">
        <v>95</v>
      </c>
      <c r="B18" s="6">
        <v>2</v>
      </c>
    </row>
    <row r="19" spans="1:2" ht="22.5" x14ac:dyDescent="0.2">
      <c r="A19" s="5" t="s">
        <v>120</v>
      </c>
      <c r="B19" s="6">
        <v>3</v>
      </c>
    </row>
    <row r="21" spans="1:2" x14ac:dyDescent="0.2">
      <c r="A21" s="3" t="s">
        <v>99</v>
      </c>
    </row>
    <row r="22" spans="1:2" x14ac:dyDescent="0.2">
      <c r="A22" s="5" t="s">
        <v>121</v>
      </c>
      <c r="B22" s="5">
        <v>0</v>
      </c>
    </row>
    <row r="23" spans="1:2" ht="15" customHeight="1" x14ac:dyDescent="0.2">
      <c r="A23" s="5" t="s">
        <v>97</v>
      </c>
      <c r="B23" s="6">
        <v>1</v>
      </c>
    </row>
    <row r="24" spans="1:2" x14ac:dyDescent="0.2">
      <c r="A24" s="5" t="s">
        <v>98</v>
      </c>
      <c r="B24" s="6">
        <v>2</v>
      </c>
    </row>
    <row r="25" spans="1:2" ht="15.75" customHeight="1" x14ac:dyDescent="0.2">
      <c r="A25" s="5" t="s">
        <v>96</v>
      </c>
      <c r="B25" s="6">
        <v>3</v>
      </c>
    </row>
    <row r="26" spans="1:2" x14ac:dyDescent="0.2">
      <c r="A26" s="5" t="s">
        <v>100</v>
      </c>
      <c r="B26" s="6">
        <v>4</v>
      </c>
    </row>
    <row r="28" spans="1:2" x14ac:dyDescent="0.2">
      <c r="A28" s="3" t="s">
        <v>104</v>
      </c>
    </row>
    <row r="29" spans="1:2" x14ac:dyDescent="0.2">
      <c r="A29" s="5" t="s">
        <v>121</v>
      </c>
      <c r="B29" s="5">
        <v>0</v>
      </c>
    </row>
    <row r="30" spans="1:2" x14ac:dyDescent="0.2">
      <c r="A30" s="5" t="s">
        <v>101</v>
      </c>
      <c r="B30" s="6">
        <v>1</v>
      </c>
    </row>
    <row r="31" spans="1:2" x14ac:dyDescent="0.2">
      <c r="A31" s="5" t="s">
        <v>102</v>
      </c>
      <c r="B31" s="6">
        <v>2</v>
      </c>
    </row>
    <row r="32" spans="1:2" x14ac:dyDescent="0.2">
      <c r="A32" s="5" t="s">
        <v>103</v>
      </c>
      <c r="B32" s="6">
        <v>3</v>
      </c>
    </row>
    <row r="34" spans="1:4" s="10" customFormat="1" ht="12.75" x14ac:dyDescent="0.2">
      <c r="A34" s="9" t="s">
        <v>0</v>
      </c>
      <c r="D34" s="11"/>
    </row>
    <row r="35" spans="1:4" s="10" customFormat="1" ht="12.75" x14ac:dyDescent="0.2">
      <c r="A35" s="1">
        <f>'FNA_Risk profile'!C12</f>
        <v>1</v>
      </c>
      <c r="B35" s="1" t="str">
        <f>'FNA_Risk profile'!A12</f>
        <v>Qũy Bảo vệ tài chính</v>
      </c>
      <c r="C35" s="2">
        <f>'FNA_Risk profile'!P17</f>
        <v>0</v>
      </c>
      <c r="D35" s="12" t="s">
        <v>29</v>
      </c>
    </row>
    <row r="36" spans="1:4" s="10" customFormat="1" ht="12.75" x14ac:dyDescent="0.2">
      <c r="A36" s="1">
        <f>'FNA_Risk profile'!I12</f>
        <v>2</v>
      </c>
      <c r="B36" s="1" t="str">
        <f>'FNA_Risk profile'!D12</f>
        <v>Quỹ Y tế và Tai nạn</v>
      </c>
      <c r="C36" s="2">
        <f>'FNA_Risk profile'!P21</f>
        <v>0</v>
      </c>
      <c r="D36" s="12" t="s">
        <v>33</v>
      </c>
    </row>
    <row r="37" spans="1:4" s="10" customFormat="1" ht="12.75" x14ac:dyDescent="0.2">
      <c r="A37" s="1">
        <f>'FNA_Risk profile'!M12</f>
        <v>3</v>
      </c>
      <c r="B37" s="1" t="str">
        <f>'FNA_Risk profile'!J12</f>
        <v>Quỹ Giáo dục</v>
      </c>
      <c r="C37" s="2">
        <f>'FNA_Risk profile'!K31</f>
        <v>0</v>
      </c>
      <c r="D37" s="12" t="s">
        <v>45</v>
      </c>
    </row>
    <row r="38" spans="1:4" s="10" customFormat="1" ht="12.75" x14ac:dyDescent="0.2">
      <c r="A38" s="1">
        <f>'FNA_Risk profile'!X12</f>
        <v>4</v>
      </c>
      <c r="B38" s="1" t="str">
        <f>'FNA_Risk profile'!P12</f>
        <v>Quỹ Gia tăng tài sản</v>
      </c>
      <c r="C38" s="2">
        <f>'FNA_Risk profile'!O35</f>
        <v>0</v>
      </c>
      <c r="D38" s="12" t="s">
        <v>50</v>
      </c>
    </row>
    <row r="39" spans="1:4" s="10" customFormat="1" ht="12.75" x14ac:dyDescent="0.2">
      <c r="A39" s="1">
        <f>'FNA_Risk profile'!AD12</f>
        <v>5</v>
      </c>
      <c r="B39" s="1" t="str">
        <f>'FNA_Risk profile'!Z12</f>
        <v>Quỹ Hưu trí</v>
      </c>
      <c r="C39" s="2">
        <f>'FNA_Risk profile'!O42</f>
        <v>0</v>
      </c>
      <c r="D39" s="12" t="s">
        <v>57</v>
      </c>
    </row>
    <row r="41" spans="1:4" ht="22.5" x14ac:dyDescent="0.2">
      <c r="A41" s="3" t="s">
        <v>105</v>
      </c>
    </row>
    <row r="42" spans="1:4" x14ac:dyDescent="0.2">
      <c r="A42" s="5" t="s">
        <v>121</v>
      </c>
      <c r="B42" s="6">
        <v>0</v>
      </c>
    </row>
    <row r="43" spans="1:4" x14ac:dyDescent="0.2">
      <c r="A43" s="5" t="s">
        <v>106</v>
      </c>
      <c r="B43" s="6">
        <v>1</v>
      </c>
    </row>
    <row r="44" spans="1:4" x14ac:dyDescent="0.2">
      <c r="A44" s="5" t="s">
        <v>108</v>
      </c>
      <c r="B44" s="6">
        <v>2</v>
      </c>
    </row>
    <row r="45" spans="1:4" x14ac:dyDescent="0.2">
      <c r="A45" s="5" t="s">
        <v>107</v>
      </c>
      <c r="B45" s="6">
        <v>3</v>
      </c>
    </row>
    <row r="46" spans="1:4" x14ac:dyDescent="0.2">
      <c r="A46" s="5" t="s">
        <v>114</v>
      </c>
      <c r="B46" s="6">
        <v>4</v>
      </c>
    </row>
    <row r="48" spans="1:4" x14ac:dyDescent="0.2">
      <c r="A48" s="3" t="s">
        <v>72</v>
      </c>
    </row>
    <row r="49" spans="1:5" ht="33.75" x14ac:dyDescent="0.2">
      <c r="A49" s="13" t="s">
        <v>67</v>
      </c>
      <c r="B49" s="13" t="s">
        <v>68</v>
      </c>
      <c r="C49" s="13" t="s">
        <v>69</v>
      </c>
      <c r="D49" s="13" t="s">
        <v>70</v>
      </c>
      <c r="E49" s="13" t="s">
        <v>66</v>
      </c>
    </row>
    <row r="50" spans="1:5" x14ac:dyDescent="0.2">
      <c r="A50" s="13" t="s">
        <v>109</v>
      </c>
      <c r="B50" s="14">
        <v>0</v>
      </c>
      <c r="C50" s="14">
        <v>0.09</v>
      </c>
      <c r="D50" s="14">
        <v>0.04</v>
      </c>
      <c r="E50" s="15">
        <v>1</v>
      </c>
    </row>
    <row r="51" spans="1:5" x14ac:dyDescent="0.2">
      <c r="A51" s="13" t="s">
        <v>110</v>
      </c>
      <c r="B51" s="13" t="s">
        <v>71</v>
      </c>
      <c r="C51" s="13">
        <v>0.25</v>
      </c>
      <c r="D51" s="14">
        <v>0.06</v>
      </c>
      <c r="E51" s="15">
        <v>2</v>
      </c>
    </row>
    <row r="52" spans="1:5" x14ac:dyDescent="0.2">
      <c r="A52" s="13" t="s">
        <v>111</v>
      </c>
      <c r="B52" s="13">
        <v>-0.35</v>
      </c>
      <c r="C52" s="14">
        <v>0.4</v>
      </c>
      <c r="D52" s="14">
        <v>0.1</v>
      </c>
      <c r="E52" s="15">
        <v>3</v>
      </c>
    </row>
    <row r="53" spans="1:5" x14ac:dyDescent="0.2">
      <c r="A53" s="13" t="s">
        <v>112</v>
      </c>
      <c r="B53" s="13">
        <v>-0.5</v>
      </c>
      <c r="C53" s="14">
        <v>1.25</v>
      </c>
      <c r="D53" s="14">
        <v>0.15</v>
      </c>
      <c r="E53" s="15">
        <v>4</v>
      </c>
    </row>
  </sheetData>
  <sheetProtection formatCells="0" formatColumns="0" formatRows="0" insertColumns="0" insertRows="0" insertHyperlinks="0" deleteColumns="0" deleteRows="0" sort="0" autoFilter="0" pivotTables="0"/>
  <dataValidations disablePrompts="1" count="1">
    <dataValidation type="list" allowBlank="1" showInputMessage="1" showErrorMessage="1" sqref="A50">
      <formula1>"Trường hợp 1, Trường hợp 2, Trường hợp 3, Trường hợp 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FNA_Risk profile</vt:lpstr>
      <vt:lpstr>Data</vt:lpstr>
      <vt:lpstr>Duoi_40_tuổi</vt:lpstr>
      <vt:lpstr>'FNA_Risk profile'!Print_Area</vt:lpstr>
      <vt:lpstr>Trên_50_tuổi</vt:lpstr>
      <vt:lpstr>Từ_30_tuổi_đến_40_tuổi</vt:lpstr>
      <vt:lpstr>Từ_trên_40_đến_50_tuổi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BẢNG PHÂN TÍCH NHU CẦU TÀI CHÍNH VÀ KHẢO SÁT MỨC ĐỘ CHẤP NHẬN RỦI RO TRONG ĐẦU TƯ</dc:title>
  <dc:subject>BẢNG PHÂN TÍCH NHU CẦU TÀI CHÍNH VÀ KHẢO SÁT MỨC ĐỘ CHẤP NHẬN RỦI RO TRONG ĐẦU TƯ</dc:subject>
  <dc:creator>tran, dinh-phu</dc:creator>
  <cp:keywords>BẢNG PHÂN TÍCH NHU CẦU TÀI CHÍNH VÀ KHẢO SÁT MỨC ĐỘ CHẤP NHẬN RỦI RO TRONG ĐẦU TƯ</cp:keywords>
  <cp:lastModifiedBy>Tran, Dinh-Phu</cp:lastModifiedBy>
  <cp:lastPrinted>2017-09-06T08:59:19Z</cp:lastPrinted>
  <dcterms:created xsi:type="dcterms:W3CDTF">2016-10-11T10:21:20Z</dcterms:created>
  <dcterms:modified xsi:type="dcterms:W3CDTF">2018-01-04T09:21:11Z</dcterms:modified>
</cp:coreProperties>
</file>