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mc:AlternateContent xmlns:mc="http://schemas.openxmlformats.org/markup-compatibility/2006">
    <mc:Choice Requires="x15">
      <x15ac:absPath xmlns:x15ac="http://schemas.microsoft.com/office/spreadsheetml/2010/11/ac" url="E:\1. Product Management\8. Basics\2. ILP1 Submiss MOF (01-11-2016)\1. Unit linked\FNA risk profile new version 04Oct2016\New folder\"/>
    </mc:Choice>
  </mc:AlternateContent>
  <bookViews>
    <workbookView xWindow="0" yWindow="0" windowWidth="28800" windowHeight="18000"/>
  </bookViews>
  <sheets>
    <sheet name="FNA_Risk profile" sheetId="1" r:id="rId1"/>
    <sheet name="Data" sheetId="3" state="hidden" r:id="rId2"/>
  </sheets>
  <definedNames>
    <definedName name="Duoi_40_tuổi">Data!$A$6:$B$6</definedName>
    <definedName name="_xlnm.Print_Area" localSheetId="0">'FNA_Risk profile'!$A$1:$AD$89</definedName>
    <definedName name="Trên_50_tuổi">Data!$A$3:$B$3</definedName>
    <definedName name="Từ_30_tuổi_đến_40_tuổi">Data!$A$5:$B$5</definedName>
    <definedName name="Từ_trên_40_đến_50_tuổi">Data!$A$4:$B$4</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T9" i="1" l="1"/>
  <c r="L40" i="1"/>
  <c r="O39" i="1"/>
  <c r="O40" i="1"/>
  <c r="O42" i="1"/>
  <c r="V26" i="1"/>
  <c r="P14" i="1"/>
  <c r="P17" i="1"/>
  <c r="A35" i="3"/>
  <c r="A36" i="3"/>
  <c r="A37" i="3"/>
  <c r="B37" i="3"/>
  <c r="A45" i="1"/>
  <c r="A46" i="1"/>
  <c r="C46" i="1"/>
  <c r="B35" i="3"/>
  <c r="B36" i="3"/>
  <c r="C45" i="1"/>
  <c r="A38" i="3"/>
  <c r="A39" i="3"/>
  <c r="B39" i="3"/>
  <c r="C44" i="1"/>
  <c r="A47" i="1"/>
  <c r="B38" i="3"/>
  <c r="C47" i="1"/>
  <c r="A48" i="1"/>
  <c r="C48" i="1"/>
  <c r="C39" i="3"/>
  <c r="C35" i="3"/>
  <c r="O44" i="1"/>
  <c r="P21" i="1"/>
  <c r="C36" i="3"/>
  <c r="O45" i="1"/>
  <c r="K26" i="1"/>
  <c r="K27" i="1"/>
  <c r="K28" i="1"/>
  <c r="P26" i="1"/>
  <c r="P27" i="1"/>
  <c r="P28" i="1"/>
  <c r="V27" i="1"/>
  <c r="V28" i="1"/>
  <c r="K30" i="1"/>
  <c r="K31" i="1"/>
  <c r="C37" i="3"/>
  <c r="O46" i="1"/>
  <c r="O35" i="1"/>
  <c r="C38" i="3"/>
  <c r="O47" i="1"/>
  <c r="O48" i="1"/>
  <c r="AD44" i="1"/>
  <c r="AD45" i="1"/>
  <c r="AD46" i="1"/>
  <c r="AD47" i="1"/>
  <c r="AD48" i="1"/>
  <c r="AG52" i="1"/>
  <c r="AG56" i="1"/>
  <c r="AG76" i="1"/>
  <c r="AG70" i="1"/>
  <c r="AG69" i="1"/>
  <c r="AG51" i="1"/>
  <c r="AG55" i="1"/>
  <c r="AG59" i="1"/>
  <c r="AG62" i="1"/>
  <c r="AG66" i="1"/>
  <c r="AG75" i="1"/>
  <c r="AG58" i="1"/>
  <c r="AG78" i="1"/>
  <c r="AG72" i="1"/>
  <c r="AG68" i="1"/>
  <c r="AG61" i="1"/>
  <c r="AG54" i="1"/>
  <c r="AG64" i="1"/>
  <c r="AG65" i="1"/>
  <c r="AG77" i="1"/>
  <c r="AG53" i="1"/>
  <c r="AG63" i="1"/>
  <c r="AG67" i="1"/>
  <c r="AG57" i="1"/>
  <c r="AG60" i="1"/>
  <c r="AG71" i="1"/>
  <c r="AF51" i="1"/>
  <c r="AF55" i="1"/>
  <c r="AF59" i="1"/>
  <c r="AC62" i="1"/>
  <c r="AF62" i="1"/>
  <c r="AC66" i="1"/>
  <c r="AF66" i="1"/>
  <c r="AF67" i="1"/>
  <c r="AF68" i="1"/>
  <c r="AF69" i="1"/>
  <c r="AF70" i="1"/>
  <c r="AF71" i="1"/>
  <c r="AC72" i="1"/>
  <c r="AF72" i="1"/>
  <c r="AF75" i="1"/>
  <c r="AF76" i="1"/>
  <c r="AF77" i="1"/>
  <c r="AF78" i="1"/>
  <c r="F82" i="1"/>
  <c r="AF65" i="1"/>
  <c r="AF64" i="1"/>
  <c r="AF63" i="1"/>
  <c r="AF61" i="1"/>
  <c r="AF60" i="1"/>
  <c r="AF58" i="1"/>
  <c r="AF57" i="1"/>
  <c r="AF56" i="1"/>
  <c r="AF52" i="1"/>
  <c r="AF54" i="1"/>
  <c r="AF53" i="1"/>
  <c r="T8" i="1"/>
  <c r="F83" i="1"/>
  <c r="T75" i="1"/>
  <c r="K75" i="1"/>
  <c r="D75" i="1"/>
</calcChain>
</file>

<file path=xl/sharedStrings.xml><?xml version="1.0" encoding="utf-8"?>
<sst xmlns="http://schemas.openxmlformats.org/spreadsheetml/2006/main" count="226" uniqueCount="149">
  <si>
    <t>Thứ tự ưu tiên</t>
  </si>
  <si>
    <t>Trên 50 tuổi</t>
  </si>
  <si>
    <t>Không có - chưa hề có kinh nghiệm đầu tư</t>
  </si>
  <si>
    <t>Từ trên 40 đến 50 tuổi</t>
  </si>
  <si>
    <t>Độ tuổi</t>
  </si>
  <si>
    <t>Từ 30 tuổi đến 40 tuổi</t>
  </si>
  <si>
    <t>Dưới 40 tuổi</t>
  </si>
  <si>
    <t>I. THÔNG TIN BÊN MUA BẢO HIỂM</t>
  </si>
  <si>
    <t>Họ và tên khách hàng</t>
  </si>
  <si>
    <t>Giới tính</t>
  </si>
  <si>
    <t>Ngày sinh</t>
  </si>
  <si>
    <t>Nghề nghiệp</t>
  </si>
  <si>
    <t>Địa chỉ liên lạc</t>
  </si>
  <si>
    <t>II.  THÔNG TIN TÀI CHÍNH</t>
  </si>
  <si>
    <t>Lạm phát dự kiến (%/năm)</t>
  </si>
  <si>
    <t>năm</t>
  </si>
  <si>
    <t>Thu nhập bình quân hàng tháng</t>
  </si>
  <si>
    <t>đồng</t>
  </si>
  <si>
    <t>Thu nhập năm</t>
  </si>
  <si>
    <t>Chi phí bình quân hàng tháng</t>
  </si>
  <si>
    <t>Chi phí năm</t>
  </si>
  <si>
    <t>Quỹ Giáo dục</t>
  </si>
  <si>
    <t>Quỹ Hưu trí</t>
  </si>
  <si>
    <t>Số năm cần đến thu nhập thay thế</t>
  </si>
  <si>
    <t>A</t>
  </si>
  <si>
    <t>Các khoản nợ phải trả</t>
  </si>
  <si>
    <t>B</t>
  </si>
  <si>
    <t>Tổng Số tiền bảo hiểm hiện có</t>
  </si>
  <si>
    <t>C</t>
  </si>
  <si>
    <t>D</t>
  </si>
  <si>
    <t>E</t>
  </si>
  <si>
    <t>Tổng Số tiền bảo hiểm về Tai nạn - bệnh hiểm nghèo hiện có</t>
  </si>
  <si>
    <t>F</t>
  </si>
  <si>
    <t>G</t>
  </si>
  <si>
    <t>QUỸ GIÁO DỤC</t>
  </si>
  <si>
    <t>Con thứ 1</t>
  </si>
  <si>
    <t>Con thứ 2</t>
  </si>
  <si>
    <t>Con thứ 3</t>
  </si>
  <si>
    <t>Thời điểm bắt đầu chương trình Đại Học</t>
  </si>
  <si>
    <t>năm nữa</t>
  </si>
  <si>
    <t>Chi phí 1 năm học ĐH hiện nay (Học phí và sinh hoạt)</t>
  </si>
  <si>
    <t>Chi phí 1 năm học ĐH trong tương lai</t>
  </si>
  <si>
    <t>H</t>
  </si>
  <si>
    <t>Tổng Số tiền chuẩn bị Quỹ giáo dục hiện có</t>
  </si>
  <si>
    <t>I</t>
  </si>
  <si>
    <t>J</t>
  </si>
  <si>
    <t>Mục tiêu tài chính trong tương lai (xây nhà, kinh doanh riêng …)</t>
  </si>
  <si>
    <t>K</t>
  </si>
  <si>
    <t>Tổng Số tiền chuẩn bị cho Quỹ gia tăng tài sản hiện có</t>
  </si>
  <si>
    <t>L</t>
  </si>
  <si>
    <t>M</t>
  </si>
  <si>
    <t>QUỸ HƯU TRÍ</t>
  </si>
  <si>
    <t>Dự kiến nghỉ hưu sau</t>
  </si>
  <si>
    <t>Cần sử dụng quỹ hưu trong</t>
  </si>
  <si>
    <t>Số tiền cần có hàng tháng nếu nghỉ hưu hôm nay (đã trừ lương hưu)</t>
  </si>
  <si>
    <t>Số tiền cần có hàng năm</t>
  </si>
  <si>
    <t>N</t>
  </si>
  <si>
    <t>O</t>
  </si>
  <si>
    <t>PHẦN 2 – KHẢO SÁT MỨC ĐỘ CHẤP NHẬN RỦI RO TRONG ĐẦU TƯ</t>
  </si>
  <si>
    <t>A.   Độ tuổi</t>
  </si>
  <si>
    <t>B.   Kinh nghiệm đầu tư</t>
  </si>
  <si>
    <t>C.  Chiến lược phù hợp theo quan niệm (Quan điểm/chiến lược đầu tư của bạn)</t>
  </si>
  <si>
    <t>D.  Mục tiêu quan trọng khi mang tiền đi đầu tư</t>
  </si>
  <si>
    <t>E.   Dự định đầu tư khoảng tiền này trong bao lâu</t>
  </si>
  <si>
    <t>F.   Mức độ mà giá trị vốn đầu tư lúc tăng lên, lúc giảm xuống được gọi là Biên độ dao động (rủi ro). Bạn có thể chấp nhận biên độ dao động nào dưới đây?</t>
  </si>
  <si>
    <t>G.  Vui lòng xem bảng danh mục đầu tư có các đặc tính dưới đây. Bạn sẽ chọn danh mục nào?</t>
  </si>
  <si>
    <t>Chọn lựa</t>
  </si>
  <si>
    <t>Danh mục đầu tư</t>
  </si>
  <si>
    <t>Lợi nhuận hàng năm thấp nhất</t>
  </si>
  <si>
    <t>Lợi nhuận hàng năm cao nhất</t>
  </si>
  <si>
    <t>Lợi nhuận hàng năm trung bình</t>
  </si>
  <si>
    <t>-5,5%</t>
  </si>
  <si>
    <t>Mô tả mức độ chấp nhận rủi ro</t>
  </si>
  <si>
    <t>Điểm số</t>
  </si>
  <si>
    <t>&lt;9</t>
  </si>
  <si>
    <t>9 – 12</t>
  </si>
  <si>
    <t>13 – 16</t>
  </si>
  <si>
    <t>17 – 22</t>
  </si>
  <si>
    <t>23 – 26</t>
  </si>
  <si>
    <t>Khả năng chấp nhận rủi ro</t>
  </si>
  <si>
    <t>Thấp</t>
  </si>
  <si>
    <t>Tương đối thấp</t>
  </si>
  <si>
    <t>Trung bình</t>
  </si>
  <si>
    <t>Tương đối cao</t>
  </si>
  <si>
    <t>Cao</t>
  </si>
  <si>
    <t>Tổng số điểm:</t>
  </si>
  <si>
    <t>Khả năng chấp nhận rủi ro:</t>
  </si>
  <si>
    <t>Xác nhận của Khách hàng</t>
  </si>
  <si>
    <t>Chữ ký khách hàng                                                                                                                      Chữ ký Đại lý</t>
  </si>
  <si>
    <t>Kinh nghiệm đầu tư</t>
  </si>
  <si>
    <t>Hạn chế - có rất ít kinh nghiệm đầu tư</t>
  </si>
  <si>
    <t>Trung bình - có một ít kinh nghiệm đầu tư nhưng cần hỗ trợ thêm</t>
  </si>
  <si>
    <t>Chuyên sâu - là nhà đầu tư có kinh nghiệm và hoạt động có hiệu quả</t>
  </si>
  <si>
    <t>Đầu tư từ từ và đều đặn là cách tốt nhất</t>
  </si>
  <si>
    <t>Chiến lược phù hợp theo quan niệm (Quan điểm/chiến lược đầu tư của bạn)</t>
  </si>
  <si>
    <t>Chấp nhận có thêm vài rủi ro nhưng tốt nhất là nên kiềm chế rủi ro ở mức tối thiểu</t>
  </si>
  <si>
    <t>Lợi nhuận khá cao - đến từ thu nhập ổn định và tăng trưởng vốn</t>
  </si>
  <si>
    <t>Lợi nhuận thấp nhưng chắc chắn và ổn định - tương đương gửi tiền tiết kiệm</t>
  </si>
  <si>
    <t>Lợi nhuận cao hơn gửi tiết kiệm và ổn định</t>
  </si>
  <si>
    <t>Mục tiêu quan trọng khi mang tiền đi đầu tư</t>
  </si>
  <si>
    <t>Lợi nhuận rất cao - tăng trưởng vốn càng nhanh càng tốt</t>
  </si>
  <si>
    <t>Dưới 5 năm</t>
  </si>
  <si>
    <t>Khoảng từ 5 đến 10 năm</t>
  </si>
  <si>
    <t>Trên 10 năm</t>
  </si>
  <si>
    <t>Dự định đầu tư khoảng tiền này trong bao lâu</t>
  </si>
  <si>
    <t>Mức độ mà giá trị vốn đầu tư lúc tăng lên, lúc giảm xuống được gọi là Biên độ dao động (rủi ro). Bạn có thể chấp nhận biên độ dao động nào dưới đây?</t>
  </si>
  <si>
    <t>Không muốn nhận bất kỳ rủi ro nào</t>
  </si>
  <si>
    <t>sắn sàng chấp nhận rủi ro cao hơn để có cơ hội tăng trưởng vốn cao hơn</t>
  </si>
  <si>
    <t>Sẳn sàng chấp nhận một ít rủi ro để có cơ hội tăng trưởng vốn</t>
  </si>
  <si>
    <t>Trường hợp 1</t>
  </si>
  <si>
    <t>Trường hợp 2</t>
  </si>
  <si>
    <t>Trường hợp 3</t>
  </si>
  <si>
    <t>Trường hợp 4</t>
  </si>
  <si>
    <t>Tôi hiểu rằng Khảo sát này có giá trị tham khảo giúp tôi hiểu rõ hơn về mức độ chấp nhận rủi ro của mình và không phải là một văn bản mang tính kết luận.  Tôi xác nhận rằng tôi đã được giải thích đầy đủ, hiểu rõ và đồng ý với kết quả đánh giá mức độ chấp nhận rủi ro của tôi như đã nêu trên. Theo đó, Tôi xác nhận rằng tôi sẽ tự chịu trách nhiệm về quyết định đầu tư của tôi khi tham gia vào các sản phẩm mang tính đầu tư tại Công ty và cam kết sẽ giải trừ Công ty khỏi mọi khiếu nại, khiếu kiện và yêu cầu bồi thường phát sinh liên quan đến quyết định đầu tư của tôi khi tham gia vào sản phẩm mang tính đầu tư tại Công ty.</t>
  </si>
  <si>
    <t>Sẳn sàng chấp nhận mọi rủi ro của thị trường để đạt mức tăng trưởng vốn tốt nhất</t>
  </si>
  <si>
    <t>năm ĐH trong tương lai</t>
  </si>
  <si>
    <t xml:space="preserve">Chi phí  </t>
  </si>
  <si>
    <t xml:space="preserve">Tổng Quỹ Hưu Trí cần có trong tương lai </t>
  </si>
  <si>
    <t>Số tiền cần có hàng năm nếu nghỉ hưu hôm nay sau</t>
  </si>
  <si>
    <t>Chi phí chữa trị và chăm sóc y tế ước tính cần chuẩn bị</t>
  </si>
  <si>
    <t>Rủi ro có thể giúp gia tăng lợi nhuận hoặc gây thua lỗ nhưng quan trọng là nên chấp nhận rủi ro chứ đừng né tránh</t>
  </si>
  <si>
    <t>Chọn</t>
  </si>
  <si>
    <t>BẢNG PHÂN TÍCH NHU CẦU TÀI CHÍNH
VÀ KHẢO SÁT MỨC ĐỘ CHẤP NHẬN RỦI RO TRONG ĐẦU TƯ</t>
  </si>
  <si>
    <t>Ngày …….tháng ……năm ………                                                                                              Ngày …….tháng ……năm ………</t>
  </si>
  <si>
    <t>Chi phí sinh hoạt (sách vở, đi lại, chỗ ở...) (theo năm)</t>
  </si>
  <si>
    <t>Học phí Đại học dự kiến hiện nay (theo năm)</t>
  </si>
  <si>
    <t>Dưới 30 tuổi</t>
  </si>
  <si>
    <t>IV.  MỐI QUAN TÂM VÀ THỨ TỰ ƯU TIÊN</t>
  </si>
  <si>
    <t>V. TỔNG KẾT CÁC NHU CẦU</t>
  </si>
  <si>
    <t>VI. GÓI GIẢI PHÁP</t>
  </si>
  <si>
    <r>
      <rPr>
        <b/>
        <sz val="12"/>
        <rFont val="Times New Roman"/>
        <family val="1"/>
      </rPr>
      <t xml:space="preserve">PHẦN 1 - PHÂN TÍCH NHU CẦU TÀI CHÍNH
</t>
    </r>
    <r>
      <rPr>
        <i/>
        <sz val="12"/>
        <rFont val="Times New Roman"/>
        <family val="1"/>
      </rPr>
      <t>Nhu cầu của Quý khách được phân tích dựa trên một số giả định về tỷ lệ lạm phát và những thông tin tài chính khác do chính Quý khách cung cấp. Vì vậy, những số tiền được phân tích chỉ mang tính tham khảo, chứ không phản ánh chính xác tuyệt đối nhu cầu tài chính trong thực tế. Quý khách được khuyến nghị nên thường xuyên xem lại bảng phân tích này với Đại lý bảo hiểm của AIA và có sự điều chỉnh thích hợp khi có những thay đổi về nhu cầu, về tỷ lệ lạm phát và các điều kiện kinh tế khác.</t>
    </r>
  </si>
  <si>
    <r>
      <rPr>
        <sz val="12"/>
        <rFont val="Times New Roman"/>
        <family val="1"/>
      </rPr>
      <t xml:space="preserve">Khoản tiền cần có khi bất trắc xảy ra </t>
    </r>
    <r>
      <rPr>
        <i/>
        <sz val="12"/>
        <rFont val="Times New Roman"/>
        <family val="1"/>
      </rPr>
      <t>(Số năm x Chi phí năm)</t>
    </r>
  </si>
  <si>
    <t>Quỹ Gia tăng tài sản</t>
  </si>
  <si>
    <t>Quỹ Y tế và Tai nạn</t>
  </si>
  <si>
    <t>QUỸ CHĂM SÓC Y TẾ VÀ TAI NẠN</t>
  </si>
  <si>
    <r>
      <rPr>
        <b/>
        <sz val="12"/>
        <rFont val="Times New Roman"/>
        <family val="1"/>
      </rPr>
      <t xml:space="preserve">Khoản thiếu hụt cần bổ sung cho Quỹ chăm sóc Y tế và tai nạn </t>
    </r>
    <r>
      <rPr>
        <sz val="12"/>
        <rFont val="Times New Roman"/>
        <family val="1"/>
      </rPr>
      <t>(</t>
    </r>
    <r>
      <rPr>
        <i/>
        <sz val="12"/>
        <rFont val="Times New Roman"/>
        <family val="1"/>
      </rPr>
      <t>G = E - F)</t>
    </r>
  </si>
  <si>
    <r>
      <rPr>
        <b/>
        <sz val="12"/>
        <rFont val="Times New Roman"/>
        <family val="1"/>
      </rPr>
      <t xml:space="preserve">Khoản thiếu hụt cần bổ sung cho Quỹ giáo dục </t>
    </r>
    <r>
      <rPr>
        <i/>
        <sz val="12"/>
        <rFont val="Times New Roman"/>
        <family val="1"/>
      </rPr>
      <t>(J = H - I)</t>
    </r>
  </si>
  <si>
    <t>QUỸ GIA TĂNG TÀI SẢN</t>
  </si>
  <si>
    <r>
      <rPr>
        <b/>
        <i/>
        <sz val="12"/>
        <rFont val="Times New Roman"/>
        <family val="1"/>
      </rPr>
      <t xml:space="preserve">Tổng cộng mục tiêu tài chính tương lai </t>
    </r>
    <r>
      <rPr>
        <i/>
        <sz val="12"/>
        <rFont val="Times New Roman"/>
        <family val="1"/>
      </rPr>
      <t>(M = K - L)</t>
    </r>
  </si>
  <si>
    <t>Lợi nhuận hàng năm
cao nhất</t>
  </si>
  <si>
    <r>
      <rPr>
        <u/>
        <sz val="12"/>
        <rFont val="Times New Roman"/>
        <family val="1"/>
      </rPr>
      <t> </t>
    </r>
    <r>
      <rPr>
        <b/>
        <u/>
        <sz val="12"/>
        <rFont val="Times New Roman"/>
        <family val="1"/>
      </rPr>
      <t>Lưu ý:</t>
    </r>
    <r>
      <rPr>
        <b/>
        <sz val="12"/>
        <rFont val="Times New Roman"/>
        <family val="1"/>
      </rPr>
      <t xml:space="preserve"> </t>
    </r>
    <r>
      <rPr>
        <sz val="12"/>
        <rFont val="Times New Roman"/>
        <family val="1"/>
      </rPr>
      <t>Công ty có quyền từ chối Hồ sơ yêu cầu bảo hiểm nếu khách hàng bỏ qua bất kỳ phần nào trong Phiếu Khảo sát mức độ chấp nhận rủi ro này.</t>
    </r>
  </si>
  <si>
    <r>
      <rPr>
        <sz val="12"/>
        <rFont val="Times New Roman"/>
        <family val="1"/>
      </rPr>
      <t xml:space="preserve">Họ và tên: </t>
    </r>
    <r>
      <rPr>
        <u/>
        <sz val="12"/>
        <rFont val="Times New Roman"/>
        <family val="1"/>
      </rPr>
      <t>                                     </t>
    </r>
    <r>
      <rPr>
        <sz val="12"/>
        <rFont val="Times New Roman"/>
        <family val="1"/>
      </rPr>
      <t xml:space="preserve">                                                                                               Họ và tên: </t>
    </r>
    <r>
      <rPr>
        <u/>
        <sz val="12"/>
        <rFont val="Times New Roman"/>
        <family val="1"/>
      </rPr>
      <t>                                     </t>
    </r>
  </si>
  <si>
    <t>QUỸ BẢO VỆ TÀI CHÍNH</t>
  </si>
  <si>
    <t>Qũy Bảo vệ tài chính</t>
  </si>
  <si>
    <r>
      <rPr>
        <b/>
        <sz val="12"/>
        <rFont val="Times New Roman"/>
        <family val="1"/>
      </rPr>
      <t xml:space="preserve">Khoản thiếu hụt cần bổ sung cho nhu cầu Quỹ Bảo Vệ Tài Chính </t>
    </r>
    <r>
      <rPr>
        <i/>
        <sz val="10"/>
        <rFont val="Times New Roman"/>
        <family val="1"/>
      </rPr>
      <t>D = (A + B ) - C</t>
    </r>
  </si>
  <si>
    <t>Số CMND/Hộ chiếu/Mã số doanh nghiệp</t>
  </si>
  <si>
    <t>III. THÔNG TIN TÀI SẢN HIỆN CÓ</t>
  </si>
  <si>
    <t>Nam</t>
  </si>
  <si>
    <t>Số tiền đã tích lũy được cho Quỹ hưu trí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</si>
</sst>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9" x14ac:knownFonts="1">
    <font>
      <sz val="10"/>
      <color rgb="FF000000"/>
      <name val="Times New Roman"/>
      <charset val="204"/>
    </font>
    <font>
      <sz val="8"/>
      <color rgb="FF000000"/>
      <name val="Arial"/>
      <family val="2"/>
    </font>
    <font>
      <b/>
      <sz val="8"/>
      <name val="Arial"/>
      <family val="2"/>
    </font>
    <font>
      <sz val="8"/>
      <name val="Arial"/>
      <family val="2"/>
    </font>
    <font>
      <b/>
      <sz val="8"/>
      <color rgb="FF000000"/>
      <name val="Arial"/>
      <family val="2"/>
    </font>
    <font>
      <b/>
      <sz val="10"/>
      <color rgb="FF000000"/>
      <name val="Times New Roman"/>
      <family val="1"/>
    </font>
    <font>
      <sz val="10"/>
      <color rgb="FF000000"/>
      <name val="Times New Roman"/>
      <family val="1"/>
    </font>
    <font>
      <b/>
      <sz val="12"/>
      <name val="Times New Roman"/>
      <family val="1"/>
    </font>
    <font>
      <sz val="8"/>
      <name val="Times New Roman"/>
      <family val="1"/>
    </font>
    <font>
      <sz val="12"/>
      <name val="Times New Roman"/>
      <family val="1"/>
    </font>
    <font>
      <i/>
      <sz val="12"/>
      <name val="Times New Roman"/>
      <family val="1"/>
    </font>
    <font>
      <sz val="12"/>
      <color rgb="FF000000"/>
      <name val="Times New Roman"/>
      <family val="1"/>
    </font>
    <font>
      <b/>
      <sz val="12"/>
      <color rgb="FF000000"/>
      <name val="Times New Roman"/>
      <family val="1"/>
    </font>
    <font>
      <b/>
      <sz val="14"/>
      <name val="Times New Roman"/>
      <family val="1"/>
    </font>
    <font>
      <b/>
      <i/>
      <sz val="12"/>
      <name val="Times New Roman"/>
      <family val="1"/>
    </font>
    <font>
      <u/>
      <sz val="12"/>
      <name val="Times New Roman"/>
      <family val="1"/>
    </font>
    <font>
      <b/>
      <u/>
      <sz val="12"/>
      <name val="Times New Roman"/>
      <family val="1"/>
    </font>
    <font>
      <b/>
      <i/>
      <sz val="14"/>
      <name val="Times New Roman"/>
      <family val="1"/>
    </font>
    <font>
      <i/>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6" fillId="0" borderId="0" applyFont="0" applyFill="0" applyBorder="0" applyAlignment="0" applyProtection="0"/>
  </cellStyleXfs>
  <cellXfs count="219">
    <xf numFmtId="0" fontId="0" fillId="0" borderId="0" xfId="0" applyFill="1" applyBorder="1" applyAlignment="1">
      <alignment horizontal="left" vertical="top"/>
    </xf>
    <xf numFmtId="0" fontId="0" fillId="2" borderId="1" xfId="0" applyFill="1" applyBorder="1" applyAlignment="1" applyProtection="1">
      <alignment horizontal="left" vertical="top"/>
      <protection hidden="1"/>
    </xf>
    <xf numFmtId="3" fontId="0" fillId="2" borderId="1" xfId="0" applyNumberFormat="1" applyFill="1" applyBorder="1" applyAlignment="1" applyProtection="1">
      <alignment horizontal="left" vertical="top"/>
      <protection hidden="1"/>
    </xf>
    <xf numFmtId="0" fontId="4" fillId="2" borderId="0"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top"/>
      <protection hidden="1"/>
    </xf>
    <xf numFmtId="0" fontId="1" fillId="2" borderId="1" xfId="0" applyFont="1" applyFill="1" applyBorder="1" applyAlignment="1" applyProtection="1">
      <alignment horizontal="left" vertical="top" wrapText="1"/>
      <protection hidden="1"/>
    </xf>
    <xf numFmtId="0" fontId="1" fillId="2" borderId="1" xfId="0" applyFont="1" applyFill="1" applyBorder="1" applyAlignment="1" applyProtection="1">
      <alignment horizontal="left" vertical="top"/>
      <protection hidden="1"/>
    </xf>
    <xf numFmtId="0" fontId="1" fillId="2" borderId="0"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vertical="top"/>
      <protection hidden="1"/>
    </xf>
    <xf numFmtId="0" fontId="5" fillId="2" borderId="0" xfId="0" applyFont="1" applyFill="1" applyBorder="1" applyAlignment="1" applyProtection="1">
      <alignment horizontal="left" vertical="top"/>
      <protection hidden="1"/>
    </xf>
    <xf numFmtId="0" fontId="0" fillId="2" borderId="0" xfId="0" applyFill="1" applyBorder="1" applyAlignment="1" applyProtection="1">
      <alignment horizontal="left" vertical="top"/>
      <protection hidden="1"/>
    </xf>
    <xf numFmtId="0" fontId="0" fillId="2" borderId="0" xfId="0" applyFill="1" applyBorder="1" applyAlignment="1" applyProtection="1">
      <alignment horizontal="center" vertical="top"/>
      <protection hidden="1"/>
    </xf>
    <xf numFmtId="0" fontId="2" fillId="2" borderId="1" xfId="0"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top" wrapText="1"/>
      <protection hidden="1"/>
    </xf>
    <xf numFmtId="9" fontId="1" fillId="2" borderId="1" xfId="0" applyNumberFormat="1" applyFont="1" applyFill="1" applyBorder="1" applyAlignment="1" applyProtection="1">
      <alignment horizontal="center" vertical="top" wrapText="1"/>
      <protection hidden="1"/>
    </xf>
    <xf numFmtId="49" fontId="1" fillId="2" borderId="1" xfId="0" applyNumberFormat="1" applyFont="1" applyFill="1" applyBorder="1" applyAlignment="1" applyProtection="1">
      <alignment horizontal="center" vertical="top" wrapText="1"/>
      <protection hidden="1"/>
    </xf>
    <xf numFmtId="0" fontId="6" fillId="2" borderId="0" xfId="0" applyFont="1" applyFill="1" applyBorder="1" applyAlignment="1" applyProtection="1">
      <alignment horizontal="left" vertical="center"/>
      <protection locked="0"/>
    </xf>
    <xf numFmtId="0" fontId="6" fillId="3" borderId="3"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164" fontId="6" fillId="2" borderId="0" xfId="1" applyNumberFormat="1" applyFont="1" applyFill="1" applyBorder="1" applyAlignment="1" applyProtection="1">
      <alignment horizontal="left" vertical="center"/>
      <protection locked="0"/>
    </xf>
    <xf numFmtId="9" fontId="11" fillId="2" borderId="1" xfId="0" applyNumberFormat="1" applyFont="1" applyFill="1" applyBorder="1" applyAlignment="1" applyProtection="1">
      <alignment horizontal="center" vertical="center" wrapText="1"/>
      <protection locked="0"/>
    </xf>
    <xf numFmtId="0" fontId="11" fillId="2" borderId="3" xfId="0" applyFont="1" applyFill="1" applyBorder="1" applyAlignment="1" applyProtection="1">
      <alignment vertical="center" wrapText="1"/>
      <protection locked="0"/>
    </xf>
    <xf numFmtId="0" fontId="11" fillId="2" borderId="0" xfId="0" applyFont="1" applyFill="1" applyBorder="1" applyAlignment="1" applyProtection="1">
      <alignment horizontal="left" vertical="center"/>
      <protection locked="0"/>
    </xf>
    <xf numFmtId="0" fontId="11" fillId="2" borderId="2"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right" vertical="center" wrapText="1"/>
      <protection locked="0"/>
    </xf>
    <xf numFmtId="0" fontId="9" fillId="3" borderId="3"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0" fontId="12" fillId="3" borderId="19" xfId="0" applyFont="1" applyFill="1" applyBorder="1" applyAlignment="1" applyProtection="1">
      <alignment vertical="center" wrapText="1"/>
      <protection locked="0"/>
    </xf>
    <xf numFmtId="0" fontId="12" fillId="3" borderId="4" xfId="0" applyFont="1" applyFill="1" applyBorder="1" applyAlignment="1" applyProtection="1">
      <alignment vertical="center" wrapText="1"/>
      <protection locked="0"/>
    </xf>
    <xf numFmtId="0" fontId="12" fillId="3" borderId="28" xfId="0" applyFont="1" applyFill="1" applyBorder="1" applyAlignment="1" applyProtection="1">
      <alignment vertical="center" wrapText="1"/>
      <protection locked="0"/>
    </xf>
    <xf numFmtId="0" fontId="12" fillId="3" borderId="31" xfId="0" applyFont="1" applyFill="1" applyBorder="1" applyAlignment="1" applyProtection="1">
      <alignment vertical="center" wrapText="1"/>
      <protection locked="0"/>
    </xf>
    <xf numFmtId="0" fontId="12" fillId="3" borderId="27" xfId="0" applyFont="1" applyFill="1" applyBorder="1" applyAlignment="1" applyProtection="1">
      <alignment vertical="center" wrapText="1"/>
      <protection locked="0"/>
    </xf>
    <xf numFmtId="0" fontId="7" fillId="3" borderId="19" xfId="0" applyFont="1" applyFill="1" applyBorder="1" applyAlignment="1" applyProtection="1">
      <alignment vertical="center" wrapText="1"/>
      <protection locked="0"/>
    </xf>
    <xf numFmtId="0" fontId="7" fillId="3" borderId="3" xfId="0" applyFont="1" applyFill="1" applyBorder="1" applyAlignment="1" applyProtection="1">
      <alignment horizontal="left" vertical="center" wrapText="1"/>
      <protection locked="0"/>
    </xf>
    <xf numFmtId="0" fontId="7" fillId="3" borderId="32" xfId="0" applyFont="1" applyFill="1" applyBorder="1" applyAlignment="1" applyProtection="1">
      <alignment horizontal="left" vertical="center" wrapText="1"/>
      <protection locked="0"/>
    </xf>
    <xf numFmtId="0" fontId="7" fillId="3" borderId="19" xfId="0" applyFont="1" applyFill="1" applyBorder="1" applyAlignment="1" applyProtection="1">
      <alignment horizontal="left" vertical="center" wrapText="1"/>
      <protection locked="0"/>
    </xf>
    <xf numFmtId="0" fontId="7" fillId="3" borderId="32" xfId="0" applyFont="1" applyFill="1" applyBorder="1" applyAlignment="1" applyProtection="1">
      <alignment vertical="center" wrapText="1"/>
      <protection locked="0"/>
    </xf>
    <xf numFmtId="9" fontId="11" fillId="3" borderId="1" xfId="0" applyNumberFormat="1" applyFont="1" applyFill="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14" fillId="3" borderId="1" xfId="0" applyFont="1" applyFill="1" applyBorder="1" applyAlignment="1" applyProtection="1">
      <alignment vertical="center" wrapText="1"/>
      <protection locked="0"/>
    </xf>
    <xf numFmtId="0" fontId="7" fillId="4" borderId="1" xfId="0" applyFont="1" applyFill="1" applyBorder="1" applyAlignment="1" applyProtection="1">
      <alignment vertical="center" wrapText="1"/>
      <protection locked="0"/>
    </xf>
    <xf numFmtId="0" fontId="10" fillId="3" borderId="1" xfId="0" applyFont="1" applyFill="1" applyBorder="1" applyAlignment="1" applyProtection="1">
      <alignment vertical="center"/>
      <protection locked="0"/>
    </xf>
    <xf numFmtId="0" fontId="12"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protection hidden="1"/>
    </xf>
    <xf numFmtId="3" fontId="11" fillId="2" borderId="2" xfId="0" applyNumberFormat="1" applyFont="1" applyFill="1" applyBorder="1" applyAlignment="1" applyProtection="1">
      <alignment horizontal="right" vertical="center" wrapText="1"/>
      <protection locked="0"/>
    </xf>
    <xf numFmtId="3" fontId="11" fillId="2" borderId="3" xfId="0" applyNumberFormat="1" applyFont="1" applyFill="1" applyBorder="1" applyAlignment="1" applyProtection="1">
      <alignment horizontal="right" vertical="center" wrapText="1"/>
      <protection locked="0"/>
    </xf>
    <xf numFmtId="3" fontId="11" fillId="2" borderId="4" xfId="0" applyNumberFormat="1" applyFont="1" applyFill="1" applyBorder="1" applyAlignment="1" applyProtection="1">
      <alignment horizontal="right" vertical="center" wrapText="1"/>
      <protection locked="0"/>
    </xf>
    <xf numFmtId="0" fontId="9" fillId="3" borderId="2" xfId="0" applyFont="1" applyFill="1" applyBorder="1" applyAlignment="1" applyProtection="1">
      <alignment horizontal="right" vertical="center" wrapText="1"/>
      <protection hidden="1"/>
    </xf>
    <xf numFmtId="0" fontId="9" fillId="3" borderId="4" xfId="0" applyFont="1" applyFill="1" applyBorder="1" applyAlignment="1" applyProtection="1">
      <alignment horizontal="right" vertical="center" wrapText="1"/>
      <protection hidden="1"/>
    </xf>
    <xf numFmtId="0" fontId="11" fillId="3" borderId="2" xfId="0" applyFont="1" applyFill="1" applyBorder="1" applyAlignment="1" applyProtection="1">
      <alignment horizontal="center" vertical="center" wrapText="1"/>
      <protection hidden="1"/>
    </xf>
    <xf numFmtId="0" fontId="11" fillId="3" borderId="4"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right" vertical="center" wrapText="1"/>
      <protection hidden="1"/>
    </xf>
    <xf numFmtId="0" fontId="7" fillId="0" borderId="2" xfId="0" applyFont="1" applyFill="1" applyBorder="1" applyAlignment="1" applyProtection="1">
      <alignment horizontal="left" vertical="center" wrapText="1"/>
      <protection hidden="1"/>
    </xf>
    <xf numFmtId="0" fontId="7" fillId="0" borderId="3" xfId="0" applyFont="1" applyFill="1" applyBorder="1" applyAlignment="1" applyProtection="1">
      <alignment horizontal="left" vertical="center" wrapText="1"/>
      <protection hidden="1"/>
    </xf>
    <xf numFmtId="0" fontId="7" fillId="0" borderId="4" xfId="0" applyFont="1" applyFill="1" applyBorder="1" applyAlignment="1" applyProtection="1">
      <alignment horizontal="left" vertical="center" wrapText="1"/>
      <protection hidden="1"/>
    </xf>
    <xf numFmtId="3" fontId="11" fillId="0" borderId="2" xfId="0" applyNumberFormat="1" applyFont="1" applyFill="1" applyBorder="1" applyAlignment="1" applyProtection="1">
      <alignment horizontal="left" vertical="center" wrapText="1"/>
      <protection locked="0"/>
    </xf>
    <xf numFmtId="3" fontId="11" fillId="0" borderId="3" xfId="0" applyNumberFormat="1" applyFont="1" applyFill="1" applyBorder="1" applyAlignment="1" applyProtection="1">
      <alignment horizontal="left" vertical="center" wrapText="1"/>
      <protection locked="0"/>
    </xf>
    <xf numFmtId="3" fontId="11" fillId="0" borderId="4" xfId="0" applyNumberFormat="1" applyFont="1" applyFill="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hidden="1"/>
    </xf>
    <xf numFmtId="0" fontId="7" fillId="3" borderId="3" xfId="0" applyFont="1" applyFill="1" applyBorder="1" applyAlignment="1" applyProtection="1">
      <alignment horizontal="left" vertical="center" wrapText="1"/>
      <protection hidden="1"/>
    </xf>
    <xf numFmtId="0" fontId="7" fillId="3" borderId="4" xfId="0" applyFont="1" applyFill="1" applyBorder="1" applyAlignment="1" applyProtection="1">
      <alignment horizontal="left" vertical="center" wrapText="1"/>
      <protection hidden="1"/>
    </xf>
    <xf numFmtId="0" fontId="9" fillId="3" borderId="1" xfId="0" applyFont="1" applyFill="1" applyBorder="1" applyAlignment="1" applyProtection="1">
      <alignment horizontal="left" vertical="center" wrapText="1"/>
      <protection hidden="1"/>
    </xf>
    <xf numFmtId="0" fontId="9" fillId="3" borderId="1" xfId="0" applyFont="1" applyFill="1" applyBorder="1" applyAlignment="1" applyProtection="1">
      <alignment horizontal="center" vertical="center"/>
      <protection hidden="1"/>
    </xf>
    <xf numFmtId="3" fontId="11" fillId="4" borderId="1" xfId="0" applyNumberFormat="1" applyFont="1" applyFill="1" applyBorder="1" applyAlignment="1" applyProtection="1">
      <alignment horizontal="right" vertical="center" wrapText="1"/>
      <protection hidden="1"/>
    </xf>
    <xf numFmtId="3" fontId="11" fillId="2" borderId="1" xfId="0" applyNumberFormat="1" applyFont="1" applyFill="1" applyBorder="1" applyAlignment="1" applyProtection="1">
      <alignment horizontal="right" vertical="center" wrapText="1"/>
      <protection locked="0"/>
    </xf>
    <xf numFmtId="3" fontId="12" fillId="4" borderId="2" xfId="0" applyNumberFormat="1" applyFont="1" applyFill="1" applyBorder="1" applyAlignment="1" applyProtection="1">
      <alignment horizontal="right" vertical="center" wrapText="1"/>
      <protection hidden="1"/>
    </xf>
    <xf numFmtId="3" fontId="12" fillId="4" borderId="3" xfId="0" applyNumberFormat="1" applyFont="1" applyFill="1" applyBorder="1" applyAlignment="1" applyProtection="1">
      <alignment horizontal="right" vertical="center" wrapText="1"/>
      <protection hidden="1"/>
    </xf>
    <xf numFmtId="3" fontId="12" fillId="4" borderId="4" xfId="0" applyNumberFormat="1" applyFont="1" applyFill="1" applyBorder="1" applyAlignment="1" applyProtection="1">
      <alignment horizontal="right" vertical="center" wrapText="1"/>
      <protection hidden="1"/>
    </xf>
    <xf numFmtId="0" fontId="9" fillId="3" borderId="2" xfId="0" applyFont="1" applyFill="1" applyBorder="1" applyAlignment="1" applyProtection="1">
      <alignment horizontal="left" vertical="center" wrapText="1"/>
      <protection hidden="1"/>
    </xf>
    <xf numFmtId="0" fontId="9" fillId="3" borderId="3" xfId="0" applyFont="1" applyFill="1" applyBorder="1" applyAlignment="1" applyProtection="1">
      <alignment horizontal="left" vertical="center" wrapText="1"/>
      <protection hidden="1"/>
    </xf>
    <xf numFmtId="0" fontId="11" fillId="3" borderId="3" xfId="0" applyFont="1" applyFill="1" applyBorder="1" applyAlignment="1" applyProtection="1">
      <alignment horizontal="left" vertical="center" wrapText="1"/>
      <protection hidden="1"/>
    </xf>
    <xf numFmtId="3" fontId="11" fillId="4" borderId="2" xfId="0" applyNumberFormat="1" applyFont="1" applyFill="1" applyBorder="1" applyAlignment="1" applyProtection="1">
      <alignment horizontal="right" vertical="center" wrapText="1"/>
      <protection hidden="1"/>
    </xf>
    <xf numFmtId="3" fontId="11" fillId="4" borderId="3" xfId="0" applyNumberFormat="1" applyFont="1" applyFill="1" applyBorder="1" applyAlignment="1" applyProtection="1">
      <alignment horizontal="right" vertical="center" wrapText="1"/>
      <protection hidden="1"/>
    </xf>
    <xf numFmtId="3" fontId="11" fillId="4" borderId="4" xfId="0" applyNumberFormat="1" applyFont="1" applyFill="1" applyBorder="1" applyAlignment="1" applyProtection="1">
      <alignment horizontal="right" vertical="center" wrapText="1"/>
      <protection hidden="1"/>
    </xf>
    <xf numFmtId="0" fontId="9" fillId="2" borderId="2" xfId="0" applyFont="1" applyFill="1" applyBorder="1" applyAlignment="1" applyProtection="1">
      <alignment horizontal="right" vertical="center" wrapText="1"/>
      <protection hidden="1"/>
    </xf>
    <xf numFmtId="0" fontId="9" fillId="2" borderId="3" xfId="0" applyFont="1" applyFill="1" applyBorder="1" applyAlignment="1" applyProtection="1">
      <alignment horizontal="right" vertical="center" wrapText="1"/>
      <protection hidden="1"/>
    </xf>
    <xf numFmtId="0" fontId="9" fillId="2" borderId="4" xfId="0" applyFont="1" applyFill="1" applyBorder="1" applyAlignment="1" applyProtection="1">
      <alignment horizontal="right" vertical="center" wrapText="1"/>
      <protection hidden="1"/>
    </xf>
    <xf numFmtId="0" fontId="11" fillId="2" borderId="1"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right" vertical="center" wrapText="1"/>
      <protection hidden="1"/>
    </xf>
    <xf numFmtId="0" fontId="11" fillId="3" borderId="3" xfId="0" applyFont="1" applyFill="1" applyBorder="1" applyAlignment="1" applyProtection="1">
      <alignment horizontal="right" vertical="center" wrapText="1"/>
      <protection hidden="1"/>
    </xf>
    <xf numFmtId="0" fontId="11" fillId="4" borderId="2" xfId="0" applyFont="1" applyFill="1" applyBorder="1" applyAlignment="1" applyProtection="1">
      <alignment horizontal="center" vertical="center" wrapText="1"/>
      <protection hidden="1"/>
    </xf>
    <xf numFmtId="0" fontId="11" fillId="4" borderId="3" xfId="0" applyFont="1" applyFill="1" applyBorder="1" applyAlignment="1" applyProtection="1">
      <alignment horizontal="center" vertical="center" wrapText="1"/>
      <protection hidden="1"/>
    </xf>
    <xf numFmtId="0" fontId="11" fillId="4" borderId="4"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center" vertical="center"/>
      <protection hidden="1"/>
    </xf>
    <xf numFmtId="0" fontId="17" fillId="2" borderId="3" xfId="0" applyFont="1" applyFill="1" applyBorder="1" applyAlignment="1" applyProtection="1">
      <alignment horizontal="center" vertical="center"/>
      <protection hidden="1"/>
    </xf>
    <xf numFmtId="0" fontId="17" fillId="2" borderId="4" xfId="0" applyFont="1" applyFill="1" applyBorder="1" applyAlignment="1" applyProtection="1">
      <alignment horizontal="center" vertical="center"/>
      <protection hidden="1"/>
    </xf>
    <xf numFmtId="0" fontId="9" fillId="2" borderId="13"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protection hidden="1"/>
    </xf>
    <xf numFmtId="0" fontId="7" fillId="2" borderId="6"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9" fillId="2" borderId="8"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0" fontId="11" fillId="2" borderId="9" xfId="0" applyFont="1" applyFill="1" applyBorder="1" applyAlignment="1" applyProtection="1">
      <alignment horizontal="left"/>
      <protection hidden="1"/>
    </xf>
    <xf numFmtId="0" fontId="9" fillId="2" borderId="10" xfId="0" applyFont="1" applyFill="1" applyBorder="1" applyAlignment="1" applyProtection="1">
      <alignment horizontal="left" vertical="center"/>
      <protection hidden="1"/>
    </xf>
    <xf numFmtId="0" fontId="9" fillId="2" borderId="11" xfId="0" applyFont="1" applyFill="1" applyBorder="1" applyAlignment="1" applyProtection="1">
      <alignment horizontal="left" vertical="center"/>
      <protection hidden="1"/>
    </xf>
    <xf numFmtId="0" fontId="9" fillId="2" borderId="12" xfId="0" applyFont="1" applyFill="1" applyBorder="1" applyAlignment="1" applyProtection="1">
      <alignment horizontal="left" vertical="center"/>
      <protection hidden="1"/>
    </xf>
    <xf numFmtId="0" fontId="14" fillId="3" borderId="1" xfId="0" applyFont="1" applyFill="1" applyBorder="1" applyAlignment="1" applyProtection="1">
      <alignment horizontal="left" vertical="center"/>
      <protection hidden="1"/>
    </xf>
    <xf numFmtId="0" fontId="10" fillId="2" borderId="1" xfId="0" applyFont="1" applyFill="1" applyBorder="1" applyAlignment="1" applyProtection="1">
      <alignment horizontal="center" vertical="center" wrapText="1"/>
      <protection hidden="1"/>
    </xf>
    <xf numFmtId="0" fontId="7" fillId="4" borderId="2"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12" fillId="4" borderId="2"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14" fillId="3" borderId="2" xfId="0" applyFont="1" applyFill="1" applyBorder="1" applyAlignment="1" applyProtection="1">
      <alignment horizontal="left" vertical="center"/>
      <protection hidden="1"/>
    </xf>
    <xf numFmtId="0" fontId="14" fillId="3" borderId="3" xfId="0" applyFont="1" applyFill="1" applyBorder="1" applyAlignment="1" applyProtection="1">
      <alignment horizontal="left" vertical="center"/>
      <protection hidden="1"/>
    </xf>
    <xf numFmtId="0" fontId="14" fillId="3" borderId="4" xfId="0" applyFont="1" applyFill="1" applyBorder="1" applyAlignment="1" applyProtection="1">
      <alignment horizontal="left" vertical="center"/>
      <protection hidden="1"/>
    </xf>
    <xf numFmtId="9" fontId="11" fillId="3" borderId="1" xfId="0" applyNumberFormat="1" applyFont="1" applyFill="1" applyBorder="1" applyAlignment="1" applyProtection="1">
      <alignment horizontal="center" vertical="center" wrapText="1"/>
      <protection hidden="1"/>
    </xf>
    <xf numFmtId="0" fontId="10" fillId="3" borderId="2" xfId="0" applyFont="1" applyFill="1" applyBorder="1" applyAlignment="1" applyProtection="1">
      <alignment horizontal="left" vertical="center"/>
      <protection hidden="1"/>
    </xf>
    <xf numFmtId="0" fontId="10" fillId="3" borderId="3" xfId="0" applyFont="1" applyFill="1" applyBorder="1" applyAlignment="1" applyProtection="1">
      <alignment horizontal="left" vertical="center"/>
      <protection hidden="1"/>
    </xf>
    <xf numFmtId="0" fontId="10" fillId="3" borderId="4" xfId="0" applyFont="1" applyFill="1" applyBorder="1" applyAlignment="1" applyProtection="1">
      <alignment horizontal="left" vertical="center"/>
      <protection hidden="1"/>
    </xf>
    <xf numFmtId="0" fontId="7" fillId="3" borderId="1"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7" fillId="4" borderId="1" xfId="0" applyNumberFormat="1" applyFont="1" applyFill="1" applyBorder="1" applyAlignment="1" applyProtection="1">
      <alignment horizontal="center" vertical="center" wrapText="1"/>
      <protection hidden="1"/>
    </xf>
    <xf numFmtId="0" fontId="7" fillId="4" borderId="20" xfId="0" applyFont="1" applyFill="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protection hidden="1"/>
    </xf>
    <xf numFmtId="0" fontId="7" fillId="4" borderId="27" xfId="0" applyFont="1" applyFill="1" applyBorder="1" applyAlignment="1" applyProtection="1">
      <alignment horizontal="center" vertical="center" wrapText="1"/>
      <protection hidden="1"/>
    </xf>
    <xf numFmtId="0" fontId="7" fillId="4" borderId="33"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center" vertical="center" wrapText="1"/>
      <protection hidden="1"/>
    </xf>
    <xf numFmtId="0" fontId="7" fillId="4" borderId="34" xfId="0" applyFont="1" applyFill="1" applyBorder="1" applyAlignment="1" applyProtection="1">
      <alignment horizontal="center" vertical="center" wrapText="1"/>
      <protection hidden="1"/>
    </xf>
    <xf numFmtId="0" fontId="11" fillId="3" borderId="20" xfId="0" applyFont="1" applyFill="1" applyBorder="1" applyAlignment="1" applyProtection="1">
      <alignment horizontal="left" vertical="center" wrapText="1"/>
      <protection hidden="1"/>
    </xf>
    <xf numFmtId="0" fontId="11" fillId="3" borderId="19" xfId="0" applyFont="1" applyFill="1" applyBorder="1" applyAlignment="1" applyProtection="1">
      <alignment horizontal="left" vertical="center" wrapText="1"/>
      <protection hidden="1"/>
    </xf>
    <xf numFmtId="0" fontId="11" fillId="3" borderId="31" xfId="0" applyFont="1" applyFill="1" applyBorder="1" applyAlignment="1" applyProtection="1">
      <alignment horizontal="left" vertical="center" wrapText="1"/>
      <protection hidden="1"/>
    </xf>
    <xf numFmtId="0" fontId="11" fillId="3" borderId="2" xfId="0" applyFont="1" applyFill="1" applyBorder="1" applyAlignment="1" applyProtection="1">
      <alignment horizontal="left" vertical="center" wrapText="1"/>
      <protection hidden="1"/>
    </xf>
    <xf numFmtId="0" fontId="11" fillId="3" borderId="4" xfId="0" applyFont="1" applyFill="1" applyBorder="1" applyAlignment="1" applyProtection="1">
      <alignment horizontal="left" vertical="center" wrapText="1"/>
      <protection hidden="1"/>
    </xf>
    <xf numFmtId="0" fontId="11" fillId="3" borderId="29" xfId="0" applyFont="1" applyFill="1" applyBorder="1" applyAlignment="1" applyProtection="1">
      <alignment horizontal="left" vertical="center" wrapText="1"/>
      <protection hidden="1"/>
    </xf>
    <xf numFmtId="0" fontId="11" fillId="3" borderId="32" xfId="0" applyFont="1" applyFill="1" applyBorder="1" applyAlignment="1" applyProtection="1">
      <alignment horizontal="left" vertical="center" wrapText="1"/>
      <protection hidden="1"/>
    </xf>
    <xf numFmtId="0" fontId="11" fillId="3" borderId="28" xfId="0" applyFont="1" applyFill="1" applyBorder="1" applyAlignment="1" applyProtection="1">
      <alignment horizontal="left" vertical="center" wrapText="1"/>
      <protection hidden="1"/>
    </xf>
    <xf numFmtId="0" fontId="7" fillId="4" borderId="23"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left" vertical="center" wrapText="1"/>
      <protection hidden="1"/>
    </xf>
    <xf numFmtId="0" fontId="9" fillId="3" borderId="10"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pplyProtection="1">
      <alignment horizontal="left" vertical="center" wrapText="1"/>
      <protection hidden="1"/>
    </xf>
    <xf numFmtId="0" fontId="7" fillId="4" borderId="29" xfId="0" applyFont="1" applyFill="1" applyBorder="1" applyAlignment="1" applyProtection="1">
      <alignment horizontal="center" vertical="center" wrapText="1"/>
      <protection hidden="1"/>
    </xf>
    <xf numFmtId="0" fontId="7" fillId="4" borderId="30" xfId="0" applyFont="1" applyFill="1" applyBorder="1" applyAlignment="1" applyProtection="1">
      <alignment horizontal="center" vertical="center" wrapText="1"/>
      <protection hidden="1"/>
    </xf>
    <xf numFmtId="0" fontId="7" fillId="3" borderId="15" xfId="0" applyFont="1" applyFill="1" applyBorder="1" applyAlignment="1" applyProtection="1">
      <alignment horizontal="left" vertical="center" wrapText="1"/>
      <protection hidden="1"/>
    </xf>
    <xf numFmtId="0" fontId="7" fillId="3" borderId="16" xfId="0" applyFont="1" applyFill="1" applyBorder="1" applyAlignment="1" applyProtection="1">
      <alignment horizontal="left" vertical="center" wrapText="1"/>
      <protection hidden="1"/>
    </xf>
    <xf numFmtId="0" fontId="7" fillId="3" borderId="17" xfId="0" applyFont="1" applyFill="1" applyBorder="1" applyAlignment="1" applyProtection="1">
      <alignment horizontal="left" vertical="center" wrapText="1"/>
      <protection hidden="1"/>
    </xf>
    <xf numFmtId="0" fontId="7" fillId="3" borderId="22"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left" vertical="center" wrapText="1"/>
      <protection hidden="1"/>
    </xf>
    <xf numFmtId="0" fontId="7" fillId="3" borderId="9" xfId="0" applyFont="1" applyFill="1" applyBorder="1" applyAlignment="1" applyProtection="1">
      <alignment horizontal="left" vertical="center" wrapText="1"/>
      <protection hidden="1"/>
    </xf>
    <xf numFmtId="0" fontId="7" fillId="3" borderId="24" xfId="0" applyFont="1" applyFill="1" applyBorder="1" applyAlignment="1" applyProtection="1">
      <alignment horizontal="left" vertical="center" wrapText="1"/>
      <protection hidden="1"/>
    </xf>
    <xf numFmtId="0" fontId="7" fillId="3" borderId="25" xfId="0" applyFont="1" applyFill="1" applyBorder="1" applyAlignment="1" applyProtection="1">
      <alignment horizontal="left" vertical="center" wrapText="1"/>
      <protection hidden="1"/>
    </xf>
    <xf numFmtId="0" fontId="7" fillId="3" borderId="26" xfId="0" applyFont="1" applyFill="1" applyBorder="1" applyAlignment="1" applyProtection="1">
      <alignment horizontal="left" vertical="center" wrapText="1"/>
      <protection hidden="1"/>
    </xf>
    <xf numFmtId="0" fontId="11" fillId="3" borderId="18" xfId="0" applyFont="1" applyFill="1" applyBorder="1" applyAlignment="1" applyProtection="1">
      <alignment horizontal="left" vertical="center" wrapText="1"/>
      <protection hidden="1"/>
    </xf>
    <xf numFmtId="0" fontId="11" fillId="3" borderId="1" xfId="0" applyFont="1" applyFill="1" applyBorder="1" applyAlignment="1" applyProtection="1">
      <alignment horizontal="left" vertical="center" wrapText="1"/>
      <protection hidden="1"/>
    </xf>
    <xf numFmtId="0" fontId="11" fillId="3" borderId="27" xfId="0" applyFont="1" applyFill="1" applyBorder="1" applyAlignment="1" applyProtection="1">
      <alignment horizontal="left" vertical="center" wrapText="1"/>
      <protection hidden="1"/>
    </xf>
    <xf numFmtId="9" fontId="11" fillId="3" borderId="1" xfId="0" quotePrefix="1" applyNumberFormat="1" applyFont="1" applyFill="1" applyBorder="1" applyAlignment="1" applyProtection="1">
      <alignment horizontal="center" vertical="center" wrapText="1"/>
      <protection hidden="1"/>
    </xf>
    <xf numFmtId="0" fontId="9" fillId="3" borderId="27" xfId="0" applyFont="1" applyFill="1" applyBorder="1" applyAlignment="1" applyProtection="1">
      <alignment horizontal="left" vertical="center" wrapText="1"/>
      <protection hidden="1"/>
    </xf>
    <xf numFmtId="3" fontId="12" fillId="4" borderId="1" xfId="0" applyNumberFormat="1" applyFont="1" applyFill="1" applyBorder="1" applyAlignment="1" applyProtection="1">
      <alignment horizontal="right" vertical="center" wrapText="1"/>
      <protection hidden="1"/>
    </xf>
    <xf numFmtId="0" fontId="9" fillId="3" borderId="4" xfId="0" applyFont="1" applyFill="1" applyBorder="1" applyAlignment="1" applyProtection="1">
      <alignment horizontal="left" vertical="center" wrapText="1"/>
      <protection hidden="1"/>
    </xf>
    <xf numFmtId="3" fontId="11" fillId="2" borderId="2" xfId="0" applyNumberFormat="1" applyFont="1" applyFill="1" applyBorder="1" applyAlignment="1" applyProtection="1">
      <alignment horizontal="center" vertical="center" wrapText="1"/>
      <protection locked="0"/>
    </xf>
    <xf numFmtId="3" fontId="11" fillId="2" borderId="3" xfId="0" applyNumberFormat="1" applyFont="1" applyFill="1" applyBorder="1" applyAlignment="1" applyProtection="1">
      <alignment horizontal="center" vertical="center" wrapText="1"/>
      <protection locked="0"/>
    </xf>
    <xf numFmtId="3" fontId="11" fillId="2" borderId="4" xfId="0" applyNumberFormat="1" applyFont="1" applyFill="1" applyBorder="1" applyAlignment="1" applyProtection="1">
      <alignment horizontal="center" vertical="center" wrapText="1"/>
      <protection locked="0"/>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9" fillId="3" borderId="5" xfId="0" applyFont="1" applyFill="1" applyBorder="1" applyAlignment="1" applyProtection="1">
      <alignment horizontal="right" vertical="center" wrapText="1"/>
      <protection hidden="1"/>
    </xf>
    <xf numFmtId="0" fontId="9" fillId="3" borderId="6" xfId="0" applyFont="1" applyFill="1" applyBorder="1" applyAlignment="1" applyProtection="1">
      <alignment horizontal="right" vertical="center" wrapText="1"/>
      <protection hidden="1"/>
    </xf>
    <xf numFmtId="0" fontId="9" fillId="3" borderId="7" xfId="0" applyFont="1" applyFill="1" applyBorder="1" applyAlignment="1" applyProtection="1">
      <alignment horizontal="right" vertical="center" wrapText="1"/>
      <protection hidden="1"/>
    </xf>
    <xf numFmtId="0" fontId="9" fillId="3" borderId="10" xfId="0" applyFont="1" applyFill="1" applyBorder="1" applyAlignment="1" applyProtection="1">
      <alignment horizontal="right" vertical="center" wrapText="1"/>
      <protection hidden="1"/>
    </xf>
    <xf numFmtId="0" fontId="9" fillId="3" borderId="11" xfId="0" applyFont="1" applyFill="1" applyBorder="1" applyAlignment="1" applyProtection="1">
      <alignment horizontal="right" vertical="center" wrapText="1"/>
      <protection hidden="1"/>
    </xf>
    <xf numFmtId="0" fontId="9" fillId="3" borderId="12" xfId="0" applyFont="1" applyFill="1" applyBorder="1" applyAlignment="1" applyProtection="1">
      <alignment horizontal="right" vertical="center" wrapText="1"/>
      <protection hidden="1"/>
    </xf>
    <xf numFmtId="0" fontId="9" fillId="3" borderId="1" xfId="0" applyFont="1" applyFill="1" applyBorder="1" applyAlignment="1" applyProtection="1">
      <alignment horizontal="right" vertical="center" wrapText="1"/>
      <protection hidden="1"/>
    </xf>
    <xf numFmtId="0" fontId="11" fillId="3" borderId="1" xfId="0" applyFont="1" applyFill="1" applyBorder="1" applyAlignment="1" applyProtection="1">
      <alignment horizontal="right" vertical="center" wrapText="1"/>
      <protection hidden="1"/>
    </xf>
    <xf numFmtId="3" fontId="12" fillId="4" borderId="2" xfId="0" applyNumberFormat="1" applyFont="1" applyFill="1" applyBorder="1" applyAlignment="1" applyProtection="1">
      <alignment horizontal="center" vertical="center" wrapText="1"/>
      <protection hidden="1"/>
    </xf>
    <xf numFmtId="3" fontId="12" fillId="4" borderId="3" xfId="0" applyNumberFormat="1" applyFont="1" applyFill="1" applyBorder="1" applyAlignment="1" applyProtection="1">
      <alignment horizontal="center" vertical="center" wrapText="1"/>
      <protection hidden="1"/>
    </xf>
    <xf numFmtId="0" fontId="14" fillId="0" borderId="2" xfId="0" applyFont="1" applyFill="1" applyBorder="1" applyAlignment="1" applyProtection="1">
      <alignment horizontal="right" vertical="center" wrapText="1"/>
      <protection hidden="1"/>
    </xf>
    <xf numFmtId="0" fontId="14" fillId="0" borderId="3" xfId="0" applyFont="1" applyFill="1" applyBorder="1" applyAlignment="1" applyProtection="1">
      <alignment horizontal="right" vertical="center" wrapText="1"/>
      <protection hidden="1"/>
    </xf>
    <xf numFmtId="0" fontId="14" fillId="0" borderId="4" xfId="0" applyFont="1" applyFill="1" applyBorder="1" applyAlignment="1" applyProtection="1">
      <alignment horizontal="right" vertical="center" wrapText="1"/>
      <protection hidden="1"/>
    </xf>
    <xf numFmtId="3" fontId="11" fillId="4" borderId="2" xfId="0" applyNumberFormat="1" applyFont="1" applyFill="1" applyBorder="1" applyAlignment="1" applyProtection="1">
      <alignment horizontal="center" vertical="center" wrapText="1"/>
      <protection hidden="1"/>
    </xf>
    <xf numFmtId="3" fontId="11" fillId="4" borderId="3" xfId="0" applyNumberFormat="1" applyFont="1" applyFill="1" applyBorder="1" applyAlignment="1" applyProtection="1">
      <alignment horizontal="center" vertical="center" wrapText="1"/>
      <protection hidden="1"/>
    </xf>
    <xf numFmtId="0" fontId="10" fillId="3" borderId="13" xfId="0" applyFont="1" applyFill="1" applyBorder="1" applyAlignment="1" applyProtection="1">
      <alignment horizontal="center" vertical="center" wrapText="1"/>
      <protection hidden="1"/>
    </xf>
    <xf numFmtId="0" fontId="10" fillId="3" borderId="14" xfId="0" applyFont="1" applyFill="1" applyBorder="1" applyAlignment="1" applyProtection="1">
      <alignment horizontal="center" vertical="center" wrapText="1"/>
      <protection hidden="1"/>
    </xf>
    <xf numFmtId="0" fontId="12" fillId="0" borderId="2" xfId="0" applyFont="1" applyFill="1" applyBorder="1" applyAlignment="1" applyProtection="1">
      <alignment horizontal="left" vertical="center" wrapText="1"/>
      <protection hidden="1"/>
    </xf>
    <xf numFmtId="0" fontId="12" fillId="0" borderId="4" xfId="0" applyFont="1" applyFill="1" applyBorder="1" applyAlignment="1" applyProtection="1">
      <alignment horizontal="left" vertical="center" wrapText="1"/>
      <protection hidden="1"/>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right" vertical="center" wrapText="1"/>
      <protection hidden="1"/>
    </xf>
    <xf numFmtId="0" fontId="11" fillId="2" borderId="1" xfId="0" applyFont="1" applyFill="1" applyBorder="1" applyAlignment="1" applyProtection="1">
      <alignment horizontal="left" vertical="center" wrapText="1"/>
      <protection locked="0"/>
    </xf>
    <xf numFmtId="14" fontId="11" fillId="2" borderId="1" xfId="0" applyNumberFormat="1"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right" vertical="center" wrapText="1"/>
      <protection hidden="1"/>
    </xf>
    <xf numFmtId="0" fontId="10" fillId="3" borderId="3" xfId="0" applyFont="1" applyFill="1" applyBorder="1" applyAlignment="1" applyProtection="1">
      <alignment horizontal="right" vertical="center" wrapText="1"/>
      <protection hidden="1"/>
    </xf>
    <xf numFmtId="0" fontId="11" fillId="3" borderId="4" xfId="0" applyFont="1" applyFill="1" applyBorder="1" applyAlignment="1" applyProtection="1">
      <alignment horizontal="right" vertical="center" wrapText="1"/>
      <protection hidden="1"/>
    </xf>
    <xf numFmtId="3" fontId="11" fillId="4" borderId="1" xfId="0" applyNumberFormat="1" applyFont="1" applyFill="1" applyBorder="1" applyAlignment="1" applyProtection="1">
      <alignment vertical="center" wrapText="1"/>
      <protection hidden="1"/>
    </xf>
    <xf numFmtId="0" fontId="14" fillId="3" borderId="2" xfId="0" applyFont="1" applyFill="1" applyBorder="1" applyAlignment="1" applyProtection="1">
      <alignment horizontal="left" vertical="center" wrapText="1"/>
      <protection locked="0"/>
    </xf>
    <xf numFmtId="0" fontId="14" fillId="3" borderId="3"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center" wrapText="1"/>
      <protection locked="0"/>
    </xf>
    <xf numFmtId="0" fontId="9" fillId="3" borderId="1" xfId="0" applyFont="1" applyFill="1" applyBorder="1" applyAlignment="1" applyProtection="1">
      <alignment vertical="center" wrapText="1"/>
      <protection hidden="1"/>
    </xf>
    <xf numFmtId="0" fontId="9" fillId="3" borderId="3" xfId="0" applyFont="1" applyFill="1" applyBorder="1" applyAlignment="1" applyProtection="1">
      <alignment vertical="center" wrapText="1"/>
      <protection hidden="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E$75" lockText="1" noThreeD="1"/>
</file>

<file path=xl/ctrlProps/ctrlProp10.xml><?xml version="1.0" encoding="utf-8"?>
<formControlPr xmlns="http://schemas.microsoft.com/office/spreadsheetml/2009/9/main" objectType="CheckBox" fmlaLink="$AE$56" lockText="1" noThreeD="1"/>
</file>

<file path=xl/ctrlProps/ctrlProp11.xml><?xml version="1.0" encoding="utf-8"?>
<formControlPr xmlns="http://schemas.microsoft.com/office/spreadsheetml/2009/9/main" objectType="CheckBox" fmlaLink="$AE$57" lockText="1" noThreeD="1"/>
</file>

<file path=xl/ctrlProps/ctrlProp12.xml><?xml version="1.0" encoding="utf-8"?>
<formControlPr xmlns="http://schemas.microsoft.com/office/spreadsheetml/2009/9/main" objectType="CheckBox" fmlaLink="$AE$58" lockText="1" noThreeD="1"/>
</file>

<file path=xl/ctrlProps/ctrlProp13.xml><?xml version="1.0" encoding="utf-8"?>
<formControlPr xmlns="http://schemas.microsoft.com/office/spreadsheetml/2009/9/main" objectType="CheckBox" fmlaLink="$AE$59" lockText="1" noThreeD="1"/>
</file>

<file path=xl/ctrlProps/ctrlProp14.xml><?xml version="1.0" encoding="utf-8"?>
<formControlPr xmlns="http://schemas.microsoft.com/office/spreadsheetml/2009/9/main" objectType="CheckBox" fmlaLink="$AE$60" lockText="1" noThreeD="1"/>
</file>

<file path=xl/ctrlProps/ctrlProp15.xml><?xml version="1.0" encoding="utf-8"?>
<formControlPr xmlns="http://schemas.microsoft.com/office/spreadsheetml/2009/9/main" objectType="CheckBox" fmlaLink="$AE$61" lockText="1" noThreeD="1"/>
</file>

<file path=xl/ctrlProps/ctrlProp16.xml><?xml version="1.0" encoding="utf-8"?>
<formControlPr xmlns="http://schemas.microsoft.com/office/spreadsheetml/2009/9/main" objectType="CheckBox" fmlaLink="$AE$62" lockText="1" noThreeD="1"/>
</file>

<file path=xl/ctrlProps/ctrlProp17.xml><?xml version="1.0" encoding="utf-8"?>
<formControlPr xmlns="http://schemas.microsoft.com/office/spreadsheetml/2009/9/main" objectType="CheckBox" fmlaLink="$AE$63" lockText="1" noThreeD="1"/>
</file>

<file path=xl/ctrlProps/ctrlProp18.xml><?xml version="1.0" encoding="utf-8"?>
<formControlPr xmlns="http://schemas.microsoft.com/office/spreadsheetml/2009/9/main" objectType="CheckBox" fmlaLink="$AE$64" lockText="1" noThreeD="1"/>
</file>

<file path=xl/ctrlProps/ctrlProp19.xml><?xml version="1.0" encoding="utf-8"?>
<formControlPr xmlns="http://schemas.microsoft.com/office/spreadsheetml/2009/9/main" objectType="CheckBox" fmlaLink="$AE$65" lockText="1" noThreeD="1"/>
</file>

<file path=xl/ctrlProps/ctrlProp2.xml><?xml version="1.0" encoding="utf-8"?>
<formControlPr xmlns="http://schemas.microsoft.com/office/spreadsheetml/2009/9/main" objectType="CheckBox" fmlaLink="$AE$76" lockText="1" noThreeD="1"/>
</file>

<file path=xl/ctrlProps/ctrlProp20.xml><?xml version="1.0" encoding="utf-8"?>
<formControlPr xmlns="http://schemas.microsoft.com/office/spreadsheetml/2009/9/main" objectType="CheckBox" fmlaLink="$AE$66" lockText="1" noThreeD="1"/>
</file>

<file path=xl/ctrlProps/ctrlProp21.xml><?xml version="1.0" encoding="utf-8"?>
<formControlPr xmlns="http://schemas.microsoft.com/office/spreadsheetml/2009/9/main" objectType="CheckBox" fmlaLink="$AE$67" lockText="1" noThreeD="1"/>
</file>

<file path=xl/ctrlProps/ctrlProp22.xml><?xml version="1.0" encoding="utf-8"?>
<formControlPr xmlns="http://schemas.microsoft.com/office/spreadsheetml/2009/9/main" objectType="CheckBox" fmlaLink="$AE$68" lockText="1" noThreeD="1"/>
</file>

<file path=xl/ctrlProps/ctrlProp23.xml><?xml version="1.0" encoding="utf-8"?>
<formControlPr xmlns="http://schemas.microsoft.com/office/spreadsheetml/2009/9/main" objectType="CheckBox" fmlaLink="$AE$69" lockText="1" noThreeD="1"/>
</file>

<file path=xl/ctrlProps/ctrlProp24.xml><?xml version="1.0" encoding="utf-8"?>
<formControlPr xmlns="http://schemas.microsoft.com/office/spreadsheetml/2009/9/main" objectType="CheckBox" fmlaLink="$AE$70" lockText="1" noThreeD="1"/>
</file>

<file path=xl/ctrlProps/ctrlProp25.xml><?xml version="1.0" encoding="utf-8"?>
<formControlPr xmlns="http://schemas.microsoft.com/office/spreadsheetml/2009/9/main" objectType="CheckBox" fmlaLink="$AE$71" lockText="1" noThreeD="1"/>
</file>

<file path=xl/ctrlProps/ctrlProp26.xml><?xml version="1.0" encoding="utf-8"?>
<formControlPr xmlns="http://schemas.microsoft.com/office/spreadsheetml/2009/9/main" objectType="CheckBox" fmlaLink="$AE$72" lockText="1" noThreeD="1"/>
</file>

<file path=xl/ctrlProps/ctrlProp3.xml><?xml version="1.0" encoding="utf-8"?>
<formControlPr xmlns="http://schemas.microsoft.com/office/spreadsheetml/2009/9/main" objectType="CheckBox" fmlaLink="$AE$77" lockText="1" noThreeD="1"/>
</file>

<file path=xl/ctrlProps/ctrlProp4.xml><?xml version="1.0" encoding="utf-8"?>
<formControlPr xmlns="http://schemas.microsoft.com/office/spreadsheetml/2009/9/main" objectType="CheckBox" fmlaLink="$AE$78" lockText="1" noThreeD="1"/>
</file>

<file path=xl/ctrlProps/ctrlProp5.xml><?xml version="1.0" encoding="utf-8"?>
<formControlPr xmlns="http://schemas.microsoft.com/office/spreadsheetml/2009/9/main" objectType="CheckBox" fmlaLink="$AE$51" lockText="1" noThreeD="1"/>
</file>

<file path=xl/ctrlProps/ctrlProp6.xml><?xml version="1.0" encoding="utf-8"?>
<formControlPr xmlns="http://schemas.microsoft.com/office/spreadsheetml/2009/9/main" objectType="CheckBox" fmlaLink="$AE$52" lockText="1" noThreeD="1"/>
</file>

<file path=xl/ctrlProps/ctrlProp7.xml><?xml version="1.0" encoding="utf-8"?>
<formControlPr xmlns="http://schemas.microsoft.com/office/spreadsheetml/2009/9/main" objectType="CheckBox" fmlaLink="$AE$53" lockText="1" noThreeD="1"/>
</file>

<file path=xl/ctrlProps/ctrlProp8.xml><?xml version="1.0" encoding="utf-8"?>
<formControlPr xmlns="http://schemas.microsoft.com/office/spreadsheetml/2009/9/main" objectType="CheckBox" fmlaLink="$AE$54" lockText="1" noThreeD="1"/>
</file>

<file path=xl/ctrlProps/ctrlProp9.xml><?xml version="1.0" encoding="utf-8"?>
<formControlPr xmlns="http://schemas.microsoft.com/office/spreadsheetml/2009/9/main" objectType="CheckBox" fmlaLink="$AE$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74</xdr:row>
          <xdr:rowOff>9525</xdr:rowOff>
        </xdr:from>
        <xdr:to>
          <xdr:col>28</xdr:col>
          <xdr:colOff>0</xdr:colOff>
          <xdr:row>74</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75</xdr:row>
          <xdr:rowOff>19050</xdr:rowOff>
        </xdr:from>
        <xdr:to>
          <xdr:col>28</xdr:col>
          <xdr:colOff>19050</xdr:colOff>
          <xdr:row>75</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76</xdr:row>
          <xdr:rowOff>9525</xdr:rowOff>
        </xdr:from>
        <xdr:to>
          <xdr:col>27</xdr:col>
          <xdr:colOff>266700</xdr:colOff>
          <xdr:row>76</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77</xdr:row>
          <xdr:rowOff>19050</xdr:rowOff>
        </xdr:from>
        <xdr:to>
          <xdr:col>27</xdr:col>
          <xdr:colOff>257175</xdr:colOff>
          <xdr:row>77</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143742</xdr:colOff>
      <xdr:row>0</xdr:row>
      <xdr:rowOff>76393</xdr:rowOff>
    </xdr:from>
    <xdr:to>
      <xdr:col>0</xdr:col>
      <xdr:colOff>702253</xdr:colOff>
      <xdr:row>0</xdr:row>
      <xdr:rowOff>715434</xdr:rowOff>
    </xdr:to>
    <xdr:pic>
      <xdr:nvPicPr>
        <xdr:cNvPr id="8" name="Picture 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742" y="76393"/>
          <a:ext cx="558511" cy="639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27</xdr:col>
          <xdr:colOff>19050</xdr:colOff>
          <xdr:row>50</xdr:row>
          <xdr:rowOff>57150</xdr:rowOff>
        </xdr:from>
        <xdr:to>
          <xdr:col>28</xdr:col>
          <xdr:colOff>9525</xdr:colOff>
          <xdr:row>50</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51</xdr:row>
          <xdr:rowOff>47625</xdr:rowOff>
        </xdr:from>
        <xdr:to>
          <xdr:col>28</xdr:col>
          <xdr:colOff>9525</xdr:colOff>
          <xdr:row>52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52</xdr:row>
          <xdr:rowOff>66675</xdr:rowOff>
        </xdr:from>
        <xdr:to>
          <xdr:col>28</xdr:col>
          <xdr:colOff>9525</xdr:colOff>
          <xdr:row>53</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53</xdr:row>
          <xdr:rowOff>28575</xdr:rowOff>
        </xdr:from>
        <xdr:to>
          <xdr:col>28</xdr:col>
          <xdr:colOff>9525</xdr:colOff>
          <xdr:row>54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54</xdr:row>
          <xdr:rowOff>38100</xdr:rowOff>
        </xdr:from>
        <xdr:to>
          <xdr:col>28</xdr:col>
          <xdr:colOff>9525</xdr:colOff>
          <xdr:row>54</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55</xdr:row>
          <xdr:rowOff>47625</xdr:rowOff>
        </xdr:from>
        <xdr:to>
          <xdr:col>28</xdr:col>
          <xdr:colOff>9525</xdr:colOff>
          <xdr:row>55</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56</xdr:row>
          <xdr:rowOff>95250</xdr:rowOff>
        </xdr:from>
        <xdr:to>
          <xdr:col>28</xdr:col>
          <xdr:colOff>9525</xdr:colOff>
          <xdr:row>56</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57</xdr:row>
          <xdr:rowOff>104775</xdr:rowOff>
        </xdr:from>
        <xdr:to>
          <xdr:col>28</xdr:col>
          <xdr:colOff>9525</xdr:colOff>
          <xdr:row>57</xdr:row>
          <xdr:rowOff>333375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58</xdr:row>
          <xdr:rowOff>19050</xdr:rowOff>
        </xdr:from>
        <xdr:to>
          <xdr:col>28</xdr:col>
          <xdr:colOff>9525</xdr:colOff>
          <xdr:row>58</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59</xdr:row>
          <xdr:rowOff>114300</xdr:rowOff>
        </xdr:from>
        <xdr:to>
          <xdr:col>28</xdr:col>
          <xdr:colOff>9525</xdr:colOff>
          <xdr:row>59</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60</xdr:row>
          <xdr:rowOff>209550</xdr:rowOff>
        </xdr:from>
        <xdr:to>
          <xdr:col>28</xdr:col>
          <xdr:colOff>9525</xdr:colOff>
          <xdr:row>60</xdr:row>
          <xdr:rowOff>438150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123825</xdr:rowOff>
        </xdr:from>
        <xdr:to>
          <xdr:col>28</xdr:col>
          <xdr:colOff>9525</xdr:colOff>
          <xdr:row>61</xdr:row>
          <xdr:rowOff>352425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62</xdr:row>
          <xdr:rowOff>19050</xdr:rowOff>
        </xdr:from>
        <xdr:to>
          <xdr:col>28</xdr:col>
          <xdr:colOff>9525</xdr:colOff>
          <xdr:row>62</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63</xdr:row>
          <xdr:rowOff>114300</xdr:rowOff>
        </xdr:from>
        <xdr:to>
          <xdr:col>28</xdr:col>
          <xdr:colOff>9525</xdr:colOff>
          <xdr:row>63</xdr:row>
          <xdr:rowOff>342900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64</xdr:row>
          <xdr:rowOff>104775</xdr:rowOff>
        </xdr:from>
        <xdr:to>
          <xdr:col>28</xdr:col>
          <xdr:colOff>9525</xdr:colOff>
          <xdr:row>64</xdr:row>
          <xdr:rowOff>333375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65</xdr:row>
          <xdr:rowOff>19050</xdr:rowOff>
        </xdr:from>
        <xdr:to>
          <xdr:col>28</xdr:col>
          <xdr:colOff>9525</xdr:colOff>
          <xdr:row>66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66</xdr:row>
          <xdr:rowOff>28575</xdr:rowOff>
        </xdr:from>
        <xdr:to>
          <xdr:col>28</xdr:col>
          <xdr:colOff>9525</xdr:colOff>
          <xdr:row>67</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67</xdr:row>
          <xdr:rowOff>28575</xdr:rowOff>
        </xdr:from>
        <xdr:to>
          <xdr:col>28</xdr:col>
          <xdr:colOff>9525</xdr:colOff>
          <xdr:row>68</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68</xdr:row>
          <xdr:rowOff>19050</xdr:rowOff>
        </xdr:from>
        <xdr:to>
          <xdr:col>28</xdr:col>
          <xdr:colOff>9525</xdr:colOff>
          <xdr:row>69</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69</xdr:row>
          <xdr:rowOff>104775</xdr:rowOff>
        </xdr:from>
        <xdr:to>
          <xdr:col>28</xdr:col>
          <xdr:colOff>9525</xdr:colOff>
          <xdr:row>69</xdr:row>
          <xdr:rowOff>333375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70</xdr:row>
          <xdr:rowOff>123825</xdr:rowOff>
        </xdr:from>
        <xdr:to>
          <xdr:col>28</xdr:col>
          <xdr:colOff>9525</xdr:colOff>
          <xdr:row>70</xdr:row>
          <xdr:rowOff>352425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71</xdr:row>
          <xdr:rowOff>104775</xdr:rowOff>
        </xdr:from>
        <xdr:to>
          <xdr:col>28</xdr:col>
          <xdr:colOff>9525</xdr:colOff>
          <xdr:row>71</xdr:row>
          <xdr:rowOff>333375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89"/>
  <sheetViews>
    <sheetView tabSelected="1" view="pageBreakPreview" zoomScaleNormal="100" zoomScaleSheetLayoutView="100" workbookViewId="0">
      <selection activeCell="A88" sqref="A88:AD88"/>
    </sheetView>
  </sheetViews>
  <sheetFormatPr defaultColWidth="9" defaultRowHeight="15.75" x14ac:dyDescent="0.2"/>
  <cols>
    <col min="1" max="2" width="13.6640625" style="16" customWidth="1"/>
    <col min="3" max="3" width="5.5" style="16" customWidth="1"/>
    <col min="4" max="4" width="7.6640625" style="16" customWidth="1"/>
    <col min="5" max="5" width="4.6640625" style="16" hidden="1" customWidth="1"/>
    <col min="6" max="7" width="6.83203125" style="16" customWidth="1"/>
    <col min="8" max="8" width="3" style="16" customWidth="1"/>
    <col min="9" max="9" width="4.6640625" style="16" customWidth="1"/>
    <col min="10" max="10" width="9.5" style="16" customWidth="1"/>
    <col min="11" max="11" width="4.6640625" style="16" customWidth="1"/>
    <col min="12" max="12" width="6" style="16" customWidth="1"/>
    <col min="13" max="13" width="2.6640625" style="16" customWidth="1"/>
    <col min="14" max="14" width="2.83203125" style="16" customWidth="1"/>
    <col min="15" max="15" width="0.33203125" style="16" customWidth="1"/>
    <col min="16" max="16" width="5" style="16" customWidth="1"/>
    <col min="17" max="18" width="2.1640625" style="16" customWidth="1"/>
    <col min="19" max="19" width="1.1640625" style="16" customWidth="1"/>
    <col min="20" max="20" width="2.1640625" style="16" customWidth="1"/>
    <col min="21" max="22" width="4.83203125" style="16" customWidth="1"/>
    <col min="23" max="23" width="1.1640625" style="16" customWidth="1"/>
    <col min="24" max="24" width="1.5" style="16" customWidth="1"/>
    <col min="25" max="25" width="3" style="16" customWidth="1"/>
    <col min="26" max="26" width="1.5" style="16" customWidth="1"/>
    <col min="27" max="27" width="4.6640625" style="16" customWidth="1"/>
    <col min="28" max="28" width="4.83203125" style="16" customWidth="1"/>
    <col min="29" max="29" width="6.6640625" style="16" customWidth="1"/>
    <col min="30" max="30" width="6.33203125" style="22" customWidth="1"/>
    <col min="31" max="31" width="20.1640625" style="16" hidden="1" customWidth="1"/>
    <col min="32" max="33" width="9" style="16" hidden="1" customWidth="1"/>
    <col min="34" max="34" width="0.1640625" style="16" customWidth="1"/>
    <col min="35" max="39" width="9" style="16" hidden="1" customWidth="1"/>
    <col min="40" max="40" width="0.33203125" style="16" hidden="1" customWidth="1"/>
    <col min="41" max="41" width="9" style="16" hidden="1" customWidth="1"/>
    <col min="42" max="16384" width="9" style="16"/>
  </cols>
  <sheetData>
    <row r="1" spans="1:30" ht="63.75" customHeight="1" x14ac:dyDescent="0.2">
      <c r="A1" s="202" t="s">
        <v>122</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90" customHeight="1" x14ac:dyDescent="0.2">
      <c r="A2" s="83" t="s">
        <v>130</v>
      </c>
      <c r="B2" s="84"/>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148"/>
    </row>
    <row r="3" spans="1:30" ht="22.5" customHeight="1" x14ac:dyDescent="0.2">
      <c r="A3" s="73" t="s">
        <v>7</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5"/>
    </row>
    <row r="4" spans="1:30" ht="22.5" customHeight="1" x14ac:dyDescent="0.2">
      <c r="A4" s="54" t="s">
        <v>8</v>
      </c>
      <c r="B4" s="58"/>
      <c r="C4" s="58"/>
      <c r="D4" s="58"/>
      <c r="E4" s="58"/>
      <c r="F4" s="55"/>
      <c r="G4" s="207"/>
      <c r="H4" s="208"/>
      <c r="I4" s="208"/>
      <c r="J4" s="208"/>
      <c r="K4" s="208"/>
      <c r="L4" s="209"/>
      <c r="M4" s="54" t="s">
        <v>9</v>
      </c>
      <c r="N4" s="58"/>
      <c r="O4" s="58"/>
      <c r="P4" s="58"/>
      <c r="Q4" s="70" t="s">
        <v>147</v>
      </c>
      <c r="R4" s="71"/>
      <c r="S4" s="71"/>
      <c r="T4" s="71"/>
      <c r="U4" s="72"/>
      <c r="V4" s="54" t="s">
        <v>10</v>
      </c>
      <c r="W4" s="58"/>
      <c r="X4" s="58"/>
      <c r="Y4" s="58"/>
      <c r="Z4" s="58"/>
      <c r="AA4" s="55"/>
      <c r="AB4" s="206"/>
      <c r="AC4" s="206"/>
      <c r="AD4" s="206"/>
    </row>
    <row r="5" spans="1:30" ht="30.75" customHeight="1" x14ac:dyDescent="0.2">
      <c r="A5" s="54" t="s">
        <v>11</v>
      </c>
      <c r="B5" s="58"/>
      <c r="C5" s="58"/>
      <c r="D5" s="58"/>
      <c r="E5" s="58"/>
      <c r="F5" s="55"/>
      <c r="G5" s="207"/>
      <c r="H5" s="208"/>
      <c r="I5" s="208"/>
      <c r="J5" s="208"/>
      <c r="K5" s="208"/>
      <c r="L5" s="209"/>
      <c r="M5" s="58" t="s">
        <v>145</v>
      </c>
      <c r="N5" s="58"/>
      <c r="O5" s="58"/>
      <c r="P5" s="58"/>
      <c r="Q5" s="58"/>
      <c r="R5" s="58"/>
      <c r="S5" s="58"/>
      <c r="T5" s="58"/>
      <c r="U5" s="58"/>
      <c r="V5" s="58"/>
      <c r="W5" s="58"/>
      <c r="X5" s="58"/>
      <c r="Y5" s="58"/>
      <c r="Z5" s="205"/>
      <c r="AA5" s="205"/>
      <c r="AB5" s="205"/>
      <c r="AC5" s="205"/>
      <c r="AD5" s="205"/>
    </row>
    <row r="6" spans="1:30" x14ac:dyDescent="0.2">
      <c r="A6" s="187" t="s">
        <v>12</v>
      </c>
      <c r="B6" s="187"/>
      <c r="C6" s="187"/>
      <c r="D6" s="187"/>
      <c r="E6" s="187"/>
      <c r="F6" s="187"/>
      <c r="G6" s="70"/>
      <c r="H6" s="71"/>
      <c r="I6" s="71"/>
      <c r="J6" s="71"/>
      <c r="K6" s="71"/>
      <c r="L6" s="71"/>
      <c r="M6" s="71"/>
      <c r="N6" s="71"/>
      <c r="O6" s="71"/>
      <c r="P6" s="71"/>
      <c r="Q6" s="71"/>
      <c r="R6" s="71"/>
      <c r="S6" s="71"/>
      <c r="T6" s="71"/>
      <c r="U6" s="71"/>
      <c r="V6" s="71"/>
      <c r="W6" s="71"/>
      <c r="X6" s="71"/>
      <c r="Y6" s="71"/>
      <c r="Z6" s="71"/>
      <c r="AA6" s="71"/>
      <c r="AB6" s="71"/>
      <c r="AC6" s="71"/>
      <c r="AD6" s="72"/>
    </row>
    <row r="7" spans="1:30" ht="18.75" customHeight="1" x14ac:dyDescent="0.2">
      <c r="A7" s="73" t="s">
        <v>13</v>
      </c>
      <c r="B7" s="74"/>
      <c r="C7" s="74"/>
      <c r="D7" s="74"/>
      <c r="E7" s="74"/>
      <c r="F7" s="74"/>
      <c r="G7" s="75"/>
      <c r="H7" s="54" t="s">
        <v>14</v>
      </c>
      <c r="I7" s="58"/>
      <c r="J7" s="58"/>
      <c r="K7" s="58"/>
      <c r="L7" s="58"/>
      <c r="M7" s="58"/>
      <c r="N7" s="58"/>
      <c r="O7" s="58"/>
      <c r="P7" s="58"/>
      <c r="Q7" s="58"/>
      <c r="R7" s="58"/>
      <c r="S7" s="58"/>
      <c r="T7" s="58"/>
      <c r="U7" s="58"/>
      <c r="V7" s="58"/>
      <c r="W7" s="58"/>
      <c r="X7" s="58"/>
      <c r="Y7" s="58"/>
      <c r="Z7" s="58"/>
      <c r="AA7" s="55"/>
      <c r="AB7" s="20"/>
      <c r="AC7" s="48" t="s">
        <v>15</v>
      </c>
      <c r="AD7" s="48"/>
    </row>
    <row r="8" spans="1:30" ht="27.75" customHeight="1" x14ac:dyDescent="0.2">
      <c r="A8" s="54" t="s">
        <v>16</v>
      </c>
      <c r="B8" s="58"/>
      <c r="C8" s="58"/>
      <c r="D8" s="58"/>
      <c r="E8" s="58"/>
      <c r="F8" s="58"/>
      <c r="G8" s="55"/>
      <c r="H8" s="51"/>
      <c r="I8" s="52"/>
      <c r="J8" s="52"/>
      <c r="K8" s="53"/>
      <c r="L8" s="48" t="s">
        <v>17</v>
      </c>
      <c r="M8" s="54" t="s">
        <v>18</v>
      </c>
      <c r="N8" s="58"/>
      <c r="O8" s="58"/>
      <c r="P8" s="58"/>
      <c r="Q8" s="58"/>
      <c r="R8" s="58"/>
      <c r="S8" s="58"/>
      <c r="T8" s="78">
        <f>H8*12</f>
        <v>0</v>
      </c>
      <c r="U8" s="78"/>
      <c r="V8" s="78"/>
      <c r="W8" s="78"/>
      <c r="X8" s="78"/>
      <c r="Y8" s="78"/>
      <c r="Z8" s="78"/>
      <c r="AA8" s="78"/>
      <c r="AB8" s="78"/>
      <c r="AC8" s="48" t="s">
        <v>17</v>
      </c>
      <c r="AD8" s="48"/>
    </row>
    <row r="9" spans="1:30" ht="31.5" customHeight="1" x14ac:dyDescent="0.2">
      <c r="A9" s="54" t="s">
        <v>19</v>
      </c>
      <c r="B9" s="58"/>
      <c r="C9" s="58"/>
      <c r="D9" s="58"/>
      <c r="E9" s="58"/>
      <c r="F9" s="58"/>
      <c r="G9" s="55"/>
      <c r="H9" s="51"/>
      <c r="I9" s="52"/>
      <c r="J9" s="52"/>
      <c r="K9" s="53"/>
      <c r="L9" s="48" t="s">
        <v>17</v>
      </c>
      <c r="M9" s="54" t="s">
        <v>20</v>
      </c>
      <c r="N9" s="58"/>
      <c r="O9" s="58"/>
      <c r="P9" s="58"/>
      <c r="Q9" s="58"/>
      <c r="R9" s="58"/>
      <c r="S9" s="58"/>
      <c r="T9" s="213">
        <f>H9*12</f>
        <v>0</v>
      </c>
      <c r="U9" s="213"/>
      <c r="V9" s="213"/>
      <c r="W9" s="213"/>
      <c r="X9" s="213"/>
      <c r="Y9" s="213"/>
      <c r="Z9" s="213"/>
      <c r="AA9" s="213"/>
      <c r="AB9" s="213"/>
      <c r="AC9" s="48" t="s">
        <v>17</v>
      </c>
      <c r="AD9" s="48"/>
    </row>
    <row r="10" spans="1:30" ht="17.25" customHeight="1" x14ac:dyDescent="0.2">
      <c r="A10" s="73" t="s">
        <v>146</v>
      </c>
      <c r="B10" s="74"/>
      <c r="C10" s="74"/>
      <c r="D10" s="74"/>
      <c r="E10" s="74"/>
      <c r="F10" s="74"/>
      <c r="G10" s="75"/>
      <c r="H10" s="62"/>
      <c r="I10" s="63"/>
      <c r="J10" s="63"/>
      <c r="K10" s="63"/>
      <c r="L10" s="63"/>
      <c r="M10" s="63"/>
      <c r="N10" s="63"/>
      <c r="O10" s="63"/>
      <c r="P10" s="63"/>
      <c r="Q10" s="63"/>
      <c r="R10" s="63"/>
      <c r="S10" s="63"/>
      <c r="T10" s="63"/>
      <c r="U10" s="63"/>
      <c r="V10" s="63"/>
      <c r="W10" s="63"/>
      <c r="X10" s="63"/>
      <c r="Y10" s="63"/>
      <c r="Z10" s="63"/>
      <c r="AA10" s="63"/>
      <c r="AB10" s="63"/>
      <c r="AC10" s="63"/>
      <c r="AD10" s="64"/>
    </row>
    <row r="11" spans="1:30" ht="21.75" customHeight="1" x14ac:dyDescent="0.2">
      <c r="A11" s="73" t="s">
        <v>127</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5"/>
    </row>
    <row r="12" spans="1:30" ht="24" customHeight="1" x14ac:dyDescent="0.2">
      <c r="A12" s="65" t="s">
        <v>143</v>
      </c>
      <c r="B12" s="66"/>
      <c r="C12" s="42">
        <v>1</v>
      </c>
      <c r="D12" s="204" t="s">
        <v>133</v>
      </c>
      <c r="E12" s="204"/>
      <c r="F12" s="204"/>
      <c r="G12" s="204"/>
      <c r="H12" s="204"/>
      <c r="I12" s="42">
        <v>2</v>
      </c>
      <c r="J12" s="89" t="s">
        <v>21</v>
      </c>
      <c r="K12" s="90"/>
      <c r="L12" s="91"/>
      <c r="M12" s="203">
        <v>3</v>
      </c>
      <c r="N12" s="203"/>
      <c r="O12" s="21"/>
      <c r="P12" s="90" t="s">
        <v>132</v>
      </c>
      <c r="Q12" s="90"/>
      <c r="R12" s="90"/>
      <c r="S12" s="90"/>
      <c r="T12" s="90"/>
      <c r="U12" s="90"/>
      <c r="V12" s="90"/>
      <c r="W12" s="90"/>
      <c r="X12" s="203">
        <v>4</v>
      </c>
      <c r="Y12" s="203"/>
      <c r="Z12" s="89" t="s">
        <v>22</v>
      </c>
      <c r="AA12" s="90"/>
      <c r="AB12" s="90"/>
      <c r="AC12" s="91"/>
      <c r="AD12" s="42">
        <v>5</v>
      </c>
    </row>
    <row r="13" spans="1:30" ht="26.25" customHeight="1" x14ac:dyDescent="0.2">
      <c r="A13" s="59" t="s">
        <v>142</v>
      </c>
      <c r="B13" s="60"/>
      <c r="C13" s="60"/>
      <c r="D13" s="60"/>
      <c r="E13" s="60"/>
      <c r="F13" s="60"/>
      <c r="G13" s="60"/>
      <c r="H13" s="60"/>
      <c r="I13" s="60"/>
      <c r="J13" s="60"/>
      <c r="K13" s="60"/>
      <c r="L13" s="67" t="s">
        <v>23</v>
      </c>
      <c r="M13" s="68"/>
      <c r="N13" s="68"/>
      <c r="O13" s="68"/>
      <c r="P13" s="68"/>
      <c r="Q13" s="68"/>
      <c r="R13" s="68"/>
      <c r="S13" s="68"/>
      <c r="T13" s="68"/>
      <c r="U13" s="68"/>
      <c r="V13" s="68"/>
      <c r="W13" s="68"/>
      <c r="X13" s="68"/>
      <c r="Y13" s="69"/>
      <c r="Z13" s="92"/>
      <c r="AA13" s="92"/>
      <c r="AB13" s="92"/>
      <c r="AC13" s="48" t="s">
        <v>15</v>
      </c>
      <c r="AD13" s="217"/>
    </row>
    <row r="14" spans="1:30" x14ac:dyDescent="0.2">
      <c r="A14" s="93" t="s">
        <v>131</v>
      </c>
      <c r="B14" s="94"/>
      <c r="C14" s="94"/>
      <c r="D14" s="94"/>
      <c r="E14" s="94"/>
      <c r="F14" s="94"/>
      <c r="G14" s="94"/>
      <c r="H14" s="94"/>
      <c r="I14" s="94"/>
      <c r="J14" s="94"/>
      <c r="K14" s="94"/>
      <c r="L14" s="94"/>
      <c r="M14" s="94"/>
      <c r="N14" s="94"/>
      <c r="O14" s="17"/>
      <c r="P14" s="86">
        <f>T9*Z13</f>
        <v>0</v>
      </c>
      <c r="Q14" s="87"/>
      <c r="R14" s="87"/>
      <c r="S14" s="87"/>
      <c r="T14" s="87"/>
      <c r="U14" s="87"/>
      <c r="V14" s="87"/>
      <c r="W14" s="87"/>
      <c r="X14" s="87"/>
      <c r="Y14" s="87"/>
      <c r="Z14" s="87"/>
      <c r="AA14" s="87"/>
      <c r="AB14" s="88"/>
      <c r="AC14" s="48" t="s">
        <v>17</v>
      </c>
      <c r="AD14" s="44" t="s">
        <v>24</v>
      </c>
    </row>
    <row r="15" spans="1:30" x14ac:dyDescent="0.2">
      <c r="A15" s="54" t="s">
        <v>25</v>
      </c>
      <c r="B15" s="58"/>
      <c r="C15" s="58"/>
      <c r="D15" s="58"/>
      <c r="E15" s="58"/>
      <c r="F15" s="58"/>
      <c r="G15" s="58"/>
      <c r="H15" s="58"/>
      <c r="I15" s="58"/>
      <c r="J15" s="58"/>
      <c r="K15" s="58"/>
      <c r="L15" s="58"/>
      <c r="M15" s="58"/>
      <c r="N15" s="58"/>
      <c r="O15" s="18"/>
      <c r="P15" s="51"/>
      <c r="Q15" s="52"/>
      <c r="R15" s="52"/>
      <c r="S15" s="52"/>
      <c r="T15" s="52"/>
      <c r="U15" s="52"/>
      <c r="V15" s="52"/>
      <c r="W15" s="52"/>
      <c r="X15" s="52"/>
      <c r="Y15" s="52"/>
      <c r="Z15" s="52"/>
      <c r="AA15" s="52"/>
      <c r="AB15" s="53"/>
      <c r="AC15" s="48" t="s">
        <v>17</v>
      </c>
      <c r="AD15" s="44" t="s">
        <v>26</v>
      </c>
    </row>
    <row r="16" spans="1:30" x14ac:dyDescent="0.2">
      <c r="A16" s="54" t="s">
        <v>27</v>
      </c>
      <c r="B16" s="58"/>
      <c r="C16" s="58"/>
      <c r="D16" s="58"/>
      <c r="E16" s="58"/>
      <c r="F16" s="58"/>
      <c r="G16" s="58"/>
      <c r="H16" s="58"/>
      <c r="I16" s="58"/>
      <c r="J16" s="58"/>
      <c r="K16" s="58"/>
      <c r="L16" s="58"/>
      <c r="M16" s="58"/>
      <c r="N16" s="58"/>
      <c r="O16" s="18"/>
      <c r="P16" s="51"/>
      <c r="Q16" s="52"/>
      <c r="R16" s="52"/>
      <c r="S16" s="52"/>
      <c r="T16" s="52"/>
      <c r="U16" s="52"/>
      <c r="V16" s="52"/>
      <c r="W16" s="52"/>
      <c r="X16" s="52"/>
      <c r="Y16" s="52"/>
      <c r="Z16" s="52"/>
      <c r="AA16" s="52"/>
      <c r="AB16" s="53"/>
      <c r="AC16" s="48" t="s">
        <v>17</v>
      </c>
      <c r="AD16" s="44" t="s">
        <v>28</v>
      </c>
    </row>
    <row r="17" spans="1:31" x14ac:dyDescent="0.2">
      <c r="A17" s="83" t="s">
        <v>144</v>
      </c>
      <c r="B17" s="84"/>
      <c r="C17" s="85"/>
      <c r="D17" s="85"/>
      <c r="E17" s="85"/>
      <c r="F17" s="85"/>
      <c r="G17" s="85"/>
      <c r="H17" s="85"/>
      <c r="I17" s="85"/>
      <c r="J17" s="85"/>
      <c r="K17" s="85"/>
      <c r="L17" s="85"/>
      <c r="M17" s="85"/>
      <c r="N17" s="85"/>
      <c r="O17" s="17"/>
      <c r="P17" s="80">
        <f>(P14+P15)-P16</f>
        <v>0</v>
      </c>
      <c r="Q17" s="81"/>
      <c r="R17" s="81"/>
      <c r="S17" s="81"/>
      <c r="T17" s="81"/>
      <c r="U17" s="81"/>
      <c r="V17" s="81"/>
      <c r="W17" s="81"/>
      <c r="X17" s="81"/>
      <c r="Y17" s="81"/>
      <c r="Z17" s="81"/>
      <c r="AA17" s="81"/>
      <c r="AB17" s="82"/>
      <c r="AC17" s="48" t="s">
        <v>17</v>
      </c>
      <c r="AD17" s="45" t="s">
        <v>29</v>
      </c>
    </row>
    <row r="18" spans="1:31" ht="14.25" customHeight="1" x14ac:dyDescent="0.2">
      <c r="A18" s="59" t="s">
        <v>134</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1"/>
    </row>
    <row r="19" spans="1:31" x14ac:dyDescent="0.2">
      <c r="A19" s="54" t="s">
        <v>119</v>
      </c>
      <c r="B19" s="58"/>
      <c r="C19" s="58"/>
      <c r="D19" s="58"/>
      <c r="E19" s="58"/>
      <c r="F19" s="58"/>
      <c r="G19" s="58"/>
      <c r="H19" s="58"/>
      <c r="I19" s="58"/>
      <c r="J19" s="58"/>
      <c r="K19" s="58"/>
      <c r="L19" s="58"/>
      <c r="M19" s="58"/>
      <c r="N19" s="58"/>
      <c r="O19" s="18"/>
      <c r="P19" s="51"/>
      <c r="Q19" s="52"/>
      <c r="R19" s="52"/>
      <c r="S19" s="52"/>
      <c r="T19" s="52"/>
      <c r="U19" s="52"/>
      <c r="V19" s="52"/>
      <c r="W19" s="52"/>
      <c r="X19" s="52"/>
      <c r="Y19" s="52"/>
      <c r="Z19" s="52"/>
      <c r="AA19" s="52"/>
      <c r="AB19" s="53"/>
      <c r="AC19" s="48" t="s">
        <v>17</v>
      </c>
      <c r="AD19" s="44" t="s">
        <v>30</v>
      </c>
    </row>
    <row r="20" spans="1:31" x14ac:dyDescent="0.2">
      <c r="A20" s="54" t="s">
        <v>31</v>
      </c>
      <c r="B20" s="58"/>
      <c r="C20" s="58"/>
      <c r="D20" s="58"/>
      <c r="E20" s="58"/>
      <c r="F20" s="58"/>
      <c r="G20" s="58"/>
      <c r="H20" s="58"/>
      <c r="I20" s="58"/>
      <c r="J20" s="58"/>
      <c r="K20" s="58"/>
      <c r="L20" s="58"/>
      <c r="M20" s="58"/>
      <c r="N20" s="58"/>
      <c r="O20" s="18"/>
      <c r="P20" s="51"/>
      <c r="Q20" s="52"/>
      <c r="R20" s="52"/>
      <c r="S20" s="52"/>
      <c r="T20" s="52"/>
      <c r="U20" s="52"/>
      <c r="V20" s="52"/>
      <c r="W20" s="52"/>
      <c r="X20" s="52"/>
      <c r="Y20" s="52"/>
      <c r="Z20" s="52"/>
      <c r="AA20" s="52"/>
      <c r="AB20" s="53"/>
      <c r="AC20" s="48" t="s">
        <v>17</v>
      </c>
      <c r="AD20" s="44" t="s">
        <v>32</v>
      </c>
    </row>
    <row r="21" spans="1:31" ht="18" customHeight="1" x14ac:dyDescent="0.2">
      <c r="A21" s="83" t="s">
        <v>135</v>
      </c>
      <c r="B21" s="84"/>
      <c r="C21" s="85"/>
      <c r="D21" s="85"/>
      <c r="E21" s="85"/>
      <c r="F21" s="85"/>
      <c r="G21" s="85"/>
      <c r="H21" s="85"/>
      <c r="I21" s="85"/>
      <c r="J21" s="85"/>
      <c r="K21" s="85"/>
      <c r="L21" s="85"/>
      <c r="M21" s="85"/>
      <c r="N21" s="85"/>
      <c r="O21" s="17"/>
      <c r="P21" s="80">
        <f>P19-P20</f>
        <v>0</v>
      </c>
      <c r="Q21" s="81"/>
      <c r="R21" s="81"/>
      <c r="S21" s="81"/>
      <c r="T21" s="81"/>
      <c r="U21" s="81"/>
      <c r="V21" s="81"/>
      <c r="W21" s="81"/>
      <c r="X21" s="81"/>
      <c r="Y21" s="81"/>
      <c r="Z21" s="81"/>
      <c r="AA21" s="81"/>
      <c r="AB21" s="82"/>
      <c r="AC21" s="48" t="s">
        <v>17</v>
      </c>
      <c r="AD21" s="46" t="s">
        <v>33</v>
      </c>
    </row>
    <row r="22" spans="1:31" ht="15" customHeight="1" x14ac:dyDescent="0.2">
      <c r="A22" s="73" t="s">
        <v>34</v>
      </c>
      <c r="B22" s="74"/>
      <c r="C22" s="74"/>
      <c r="D22" s="74"/>
      <c r="E22" s="74"/>
      <c r="F22" s="74"/>
      <c r="G22" s="74"/>
      <c r="H22" s="74"/>
      <c r="I22" s="74"/>
      <c r="J22" s="75"/>
      <c r="K22" s="67" t="s">
        <v>35</v>
      </c>
      <c r="L22" s="68"/>
      <c r="M22" s="68"/>
      <c r="N22" s="68"/>
      <c r="O22" s="69"/>
      <c r="P22" s="67" t="s">
        <v>36</v>
      </c>
      <c r="Q22" s="68"/>
      <c r="R22" s="68"/>
      <c r="S22" s="68"/>
      <c r="T22" s="68"/>
      <c r="U22" s="69"/>
      <c r="V22" s="67" t="s">
        <v>37</v>
      </c>
      <c r="W22" s="68"/>
      <c r="X22" s="68"/>
      <c r="Y22" s="68"/>
      <c r="Z22" s="68"/>
      <c r="AA22" s="68"/>
      <c r="AB22" s="69"/>
      <c r="AC22" s="218"/>
      <c r="AD22" s="217"/>
    </row>
    <row r="23" spans="1:31" ht="13.5" customHeight="1" x14ac:dyDescent="0.2">
      <c r="A23" s="54" t="s">
        <v>38</v>
      </c>
      <c r="B23" s="58"/>
      <c r="C23" s="58"/>
      <c r="D23" s="58"/>
      <c r="E23" s="58"/>
      <c r="F23" s="58"/>
      <c r="G23" s="58"/>
      <c r="H23" s="58"/>
      <c r="I23" s="58"/>
      <c r="J23" s="55"/>
      <c r="K23" s="43">
        <v>0</v>
      </c>
      <c r="L23" s="83" t="s">
        <v>39</v>
      </c>
      <c r="M23" s="84"/>
      <c r="N23" s="84"/>
      <c r="O23" s="174"/>
      <c r="P23" s="23">
        <v>0</v>
      </c>
      <c r="Q23" s="83" t="s">
        <v>39</v>
      </c>
      <c r="R23" s="84"/>
      <c r="S23" s="84"/>
      <c r="T23" s="84"/>
      <c r="U23" s="174"/>
      <c r="V23" s="70">
        <v>0</v>
      </c>
      <c r="W23" s="71"/>
      <c r="X23" s="71"/>
      <c r="Y23" s="72"/>
      <c r="Z23" s="76" t="s">
        <v>39</v>
      </c>
      <c r="AA23" s="76"/>
      <c r="AB23" s="76"/>
      <c r="AC23" s="218"/>
      <c r="AD23" s="217"/>
    </row>
    <row r="24" spans="1:31" x14ac:dyDescent="0.2">
      <c r="A24" s="54" t="s">
        <v>125</v>
      </c>
      <c r="B24" s="58"/>
      <c r="C24" s="58"/>
      <c r="D24" s="58"/>
      <c r="E24" s="58"/>
      <c r="F24" s="58"/>
      <c r="G24" s="58"/>
      <c r="H24" s="58"/>
      <c r="I24" s="58"/>
      <c r="J24" s="55"/>
      <c r="K24" s="79"/>
      <c r="L24" s="79"/>
      <c r="M24" s="79"/>
      <c r="N24" s="79"/>
      <c r="O24" s="79"/>
      <c r="P24" s="79"/>
      <c r="Q24" s="79"/>
      <c r="R24" s="79"/>
      <c r="S24" s="79"/>
      <c r="T24" s="79"/>
      <c r="U24" s="79"/>
      <c r="V24" s="51"/>
      <c r="W24" s="52"/>
      <c r="X24" s="52"/>
      <c r="Y24" s="52"/>
      <c r="Z24" s="52"/>
      <c r="AA24" s="52"/>
      <c r="AB24" s="53"/>
      <c r="AC24" s="47" t="s">
        <v>17</v>
      </c>
      <c r="AD24" s="217"/>
    </row>
    <row r="25" spans="1:31" x14ac:dyDescent="0.2">
      <c r="A25" s="54" t="s">
        <v>124</v>
      </c>
      <c r="B25" s="58"/>
      <c r="C25" s="58"/>
      <c r="D25" s="58"/>
      <c r="E25" s="58"/>
      <c r="F25" s="58"/>
      <c r="G25" s="58"/>
      <c r="H25" s="58"/>
      <c r="I25" s="58"/>
      <c r="J25" s="55"/>
      <c r="K25" s="79"/>
      <c r="L25" s="79"/>
      <c r="M25" s="79"/>
      <c r="N25" s="79"/>
      <c r="O25" s="79"/>
      <c r="P25" s="79"/>
      <c r="Q25" s="79"/>
      <c r="R25" s="79"/>
      <c r="S25" s="79"/>
      <c r="T25" s="79"/>
      <c r="U25" s="79"/>
      <c r="V25" s="51"/>
      <c r="W25" s="52"/>
      <c r="X25" s="52"/>
      <c r="Y25" s="52"/>
      <c r="Z25" s="52"/>
      <c r="AA25" s="52"/>
      <c r="AB25" s="53"/>
      <c r="AC25" s="48" t="s">
        <v>17</v>
      </c>
      <c r="AD25" s="217"/>
    </row>
    <row r="26" spans="1:31" x14ac:dyDescent="0.2">
      <c r="A26" s="54" t="s">
        <v>40</v>
      </c>
      <c r="B26" s="58"/>
      <c r="C26" s="58"/>
      <c r="D26" s="58"/>
      <c r="E26" s="58"/>
      <c r="F26" s="58"/>
      <c r="G26" s="58"/>
      <c r="H26" s="58"/>
      <c r="I26" s="58"/>
      <c r="J26" s="55"/>
      <c r="K26" s="86">
        <f>K24+K25</f>
        <v>0</v>
      </c>
      <c r="L26" s="87"/>
      <c r="M26" s="87"/>
      <c r="N26" s="87"/>
      <c r="O26" s="88"/>
      <c r="P26" s="78">
        <f>P24+P25</f>
        <v>0</v>
      </c>
      <c r="Q26" s="78"/>
      <c r="R26" s="78"/>
      <c r="S26" s="78"/>
      <c r="T26" s="78"/>
      <c r="U26" s="78"/>
      <c r="V26" s="86">
        <f>V24+V25</f>
        <v>0</v>
      </c>
      <c r="W26" s="87"/>
      <c r="X26" s="87"/>
      <c r="Y26" s="87"/>
      <c r="Z26" s="87"/>
      <c r="AA26" s="87"/>
      <c r="AB26" s="88"/>
      <c r="AC26" s="48" t="s">
        <v>17</v>
      </c>
      <c r="AD26" s="217"/>
    </row>
    <row r="27" spans="1:31" ht="15.75" customHeight="1" x14ac:dyDescent="0.2">
      <c r="A27" s="54" t="s">
        <v>41</v>
      </c>
      <c r="B27" s="58"/>
      <c r="C27" s="58"/>
      <c r="D27" s="58"/>
      <c r="E27" s="58"/>
      <c r="F27" s="58"/>
      <c r="G27" s="58"/>
      <c r="H27" s="58"/>
      <c r="I27" s="58"/>
      <c r="J27" s="55"/>
      <c r="K27" s="78">
        <f>K26*(1+AB7)^K23</f>
        <v>0</v>
      </c>
      <c r="L27" s="78"/>
      <c r="M27" s="78"/>
      <c r="N27" s="78"/>
      <c r="O27" s="78"/>
      <c r="P27" s="78">
        <f>P26*(1+AB7)^P23</f>
        <v>0</v>
      </c>
      <c r="Q27" s="78"/>
      <c r="R27" s="78"/>
      <c r="S27" s="78"/>
      <c r="T27" s="78"/>
      <c r="U27" s="78"/>
      <c r="V27" s="86">
        <f>V26*(1+AB7)^W23</f>
        <v>0</v>
      </c>
      <c r="W27" s="87"/>
      <c r="X27" s="87"/>
      <c r="Y27" s="87"/>
      <c r="Z27" s="87"/>
      <c r="AA27" s="87"/>
      <c r="AB27" s="88"/>
      <c r="AC27" s="48" t="s">
        <v>17</v>
      </c>
      <c r="AD27" s="217"/>
      <c r="AE27" s="19"/>
    </row>
    <row r="28" spans="1:31" x14ac:dyDescent="0.2">
      <c r="A28" s="54" t="s">
        <v>116</v>
      </c>
      <c r="B28" s="55"/>
      <c r="C28" s="26"/>
      <c r="D28" s="83" t="s">
        <v>115</v>
      </c>
      <c r="E28" s="84"/>
      <c r="F28" s="84"/>
      <c r="G28" s="84"/>
      <c r="H28" s="84"/>
      <c r="I28" s="84"/>
      <c r="J28" s="84"/>
      <c r="K28" s="78">
        <f>-FV(AB7,C28,K27,0,0)</f>
        <v>0</v>
      </c>
      <c r="L28" s="78"/>
      <c r="M28" s="78"/>
      <c r="N28" s="78"/>
      <c r="O28" s="78"/>
      <c r="P28" s="78">
        <f>-FV(AB7,C28,P27,0,0)</f>
        <v>0</v>
      </c>
      <c r="Q28" s="78"/>
      <c r="R28" s="78"/>
      <c r="S28" s="78"/>
      <c r="T28" s="78"/>
      <c r="U28" s="78"/>
      <c r="V28" s="86">
        <f>-FV(AB7,C28,V27,0,0)</f>
        <v>0</v>
      </c>
      <c r="W28" s="87"/>
      <c r="X28" s="87"/>
      <c r="Y28" s="87"/>
      <c r="Z28" s="87"/>
      <c r="AA28" s="87"/>
      <c r="AB28" s="88"/>
      <c r="AC28" s="48" t="s">
        <v>17</v>
      </c>
      <c r="AD28" s="44" t="s">
        <v>42</v>
      </c>
      <c r="AE28" s="19"/>
    </row>
    <row r="29" spans="1:31" ht="13.5" customHeight="1" x14ac:dyDescent="0.2">
      <c r="A29" s="181" t="s">
        <v>43</v>
      </c>
      <c r="B29" s="182"/>
      <c r="C29" s="182"/>
      <c r="D29" s="182"/>
      <c r="E29" s="182"/>
      <c r="F29" s="182"/>
      <c r="G29" s="182"/>
      <c r="H29" s="182"/>
      <c r="I29" s="182"/>
      <c r="J29" s="183"/>
      <c r="K29" s="51"/>
      <c r="L29" s="52"/>
      <c r="M29" s="52"/>
      <c r="N29" s="52"/>
      <c r="O29" s="52"/>
      <c r="P29" s="79"/>
      <c r="Q29" s="79"/>
      <c r="R29" s="79"/>
      <c r="S29" s="79"/>
      <c r="T29" s="79"/>
      <c r="U29" s="79"/>
      <c r="V29" s="175"/>
      <c r="W29" s="176"/>
      <c r="X29" s="176"/>
      <c r="Y29" s="176"/>
      <c r="Z29" s="176"/>
      <c r="AA29" s="176"/>
      <c r="AB29" s="177"/>
      <c r="AC29" s="136" t="s">
        <v>17</v>
      </c>
      <c r="AD29" s="196" t="s">
        <v>44</v>
      </c>
    </row>
    <row r="30" spans="1:31" ht="15" customHeight="1" x14ac:dyDescent="0.2">
      <c r="A30" s="184"/>
      <c r="B30" s="185"/>
      <c r="C30" s="185"/>
      <c r="D30" s="185"/>
      <c r="E30" s="185"/>
      <c r="F30" s="185"/>
      <c r="G30" s="185"/>
      <c r="H30" s="185"/>
      <c r="I30" s="185"/>
      <c r="J30" s="186"/>
      <c r="K30" s="194">
        <f>K29+P29+W29</f>
        <v>0</v>
      </c>
      <c r="L30" s="195"/>
      <c r="M30" s="195"/>
      <c r="N30" s="195"/>
      <c r="O30" s="195"/>
      <c r="P30" s="195"/>
      <c r="Q30" s="195"/>
      <c r="R30" s="195"/>
      <c r="S30" s="195"/>
      <c r="T30" s="195"/>
      <c r="U30" s="195"/>
      <c r="V30" s="195"/>
      <c r="W30" s="195"/>
      <c r="X30" s="195"/>
      <c r="Y30" s="195"/>
      <c r="Z30" s="195"/>
      <c r="AA30" s="195"/>
      <c r="AB30" s="195"/>
      <c r="AC30" s="136"/>
      <c r="AD30" s="197"/>
    </row>
    <row r="31" spans="1:31" ht="16.5" customHeight="1" x14ac:dyDescent="0.2">
      <c r="A31" s="187" t="s">
        <v>136</v>
      </c>
      <c r="B31" s="187"/>
      <c r="C31" s="188"/>
      <c r="D31" s="188"/>
      <c r="E31" s="188"/>
      <c r="F31" s="188"/>
      <c r="G31" s="188"/>
      <c r="H31" s="188"/>
      <c r="I31" s="188"/>
      <c r="J31" s="188"/>
      <c r="K31" s="189">
        <f>(K28+P28+V28)-K30</f>
        <v>0</v>
      </c>
      <c r="L31" s="190"/>
      <c r="M31" s="190"/>
      <c r="N31" s="190"/>
      <c r="O31" s="190"/>
      <c r="P31" s="190"/>
      <c r="Q31" s="190"/>
      <c r="R31" s="190"/>
      <c r="S31" s="190"/>
      <c r="T31" s="190"/>
      <c r="U31" s="190"/>
      <c r="V31" s="190"/>
      <c r="W31" s="190"/>
      <c r="X31" s="190"/>
      <c r="Y31" s="190"/>
      <c r="Z31" s="190"/>
      <c r="AA31" s="190"/>
      <c r="AB31" s="190"/>
      <c r="AC31" s="48" t="s">
        <v>17</v>
      </c>
      <c r="AD31" s="45" t="s">
        <v>45</v>
      </c>
    </row>
    <row r="32" spans="1:31" ht="14.25" customHeight="1" x14ac:dyDescent="0.2">
      <c r="A32" s="59" t="s">
        <v>137</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1"/>
    </row>
    <row r="33" spans="1:30" x14ac:dyDescent="0.2">
      <c r="A33" s="54" t="s">
        <v>46</v>
      </c>
      <c r="B33" s="58"/>
      <c r="C33" s="58"/>
      <c r="D33" s="58"/>
      <c r="E33" s="58"/>
      <c r="F33" s="58"/>
      <c r="G33" s="58"/>
      <c r="H33" s="58"/>
      <c r="I33" s="58"/>
      <c r="J33" s="58"/>
      <c r="K33" s="58"/>
      <c r="L33" s="58"/>
      <c r="M33" s="58"/>
      <c r="N33" s="55"/>
      <c r="O33" s="51"/>
      <c r="P33" s="52"/>
      <c r="Q33" s="52"/>
      <c r="R33" s="52"/>
      <c r="S33" s="52"/>
      <c r="T33" s="52"/>
      <c r="U33" s="52"/>
      <c r="V33" s="52"/>
      <c r="W33" s="52"/>
      <c r="X33" s="52"/>
      <c r="Y33" s="52"/>
      <c r="Z33" s="52"/>
      <c r="AA33" s="52"/>
      <c r="AB33" s="52"/>
      <c r="AC33" s="48" t="s">
        <v>17</v>
      </c>
      <c r="AD33" s="44" t="s">
        <v>47</v>
      </c>
    </row>
    <row r="34" spans="1:30" x14ac:dyDescent="0.2">
      <c r="A34" s="54" t="s">
        <v>48</v>
      </c>
      <c r="B34" s="58"/>
      <c r="C34" s="58"/>
      <c r="D34" s="58"/>
      <c r="E34" s="58"/>
      <c r="F34" s="58"/>
      <c r="G34" s="58"/>
      <c r="H34" s="58"/>
      <c r="I34" s="58"/>
      <c r="J34" s="58"/>
      <c r="K34" s="58"/>
      <c r="L34" s="58"/>
      <c r="M34" s="58"/>
      <c r="N34" s="55"/>
      <c r="O34" s="79"/>
      <c r="P34" s="79"/>
      <c r="Q34" s="79"/>
      <c r="R34" s="79"/>
      <c r="S34" s="79"/>
      <c r="T34" s="79"/>
      <c r="U34" s="79"/>
      <c r="V34" s="79"/>
      <c r="W34" s="79"/>
      <c r="X34" s="79"/>
      <c r="Y34" s="79"/>
      <c r="Z34" s="79"/>
      <c r="AA34" s="79"/>
      <c r="AB34" s="79"/>
      <c r="AC34" s="48" t="s">
        <v>17</v>
      </c>
      <c r="AD34" s="44" t="s">
        <v>49</v>
      </c>
    </row>
    <row r="35" spans="1:30" ht="14.25" customHeight="1" x14ac:dyDescent="0.2">
      <c r="A35" s="210" t="s">
        <v>138</v>
      </c>
      <c r="B35" s="211"/>
      <c r="C35" s="94"/>
      <c r="D35" s="94"/>
      <c r="E35" s="94"/>
      <c r="F35" s="94"/>
      <c r="G35" s="94"/>
      <c r="H35" s="94"/>
      <c r="I35" s="94"/>
      <c r="J35" s="94"/>
      <c r="K35" s="94"/>
      <c r="L35" s="94"/>
      <c r="M35" s="94"/>
      <c r="N35" s="212"/>
      <c r="O35" s="173">
        <f>O33-O34</f>
        <v>0</v>
      </c>
      <c r="P35" s="173"/>
      <c r="Q35" s="173"/>
      <c r="R35" s="173"/>
      <c r="S35" s="173"/>
      <c r="T35" s="173"/>
      <c r="U35" s="173"/>
      <c r="V35" s="173"/>
      <c r="W35" s="173"/>
      <c r="X35" s="173"/>
      <c r="Y35" s="173"/>
      <c r="Z35" s="173"/>
      <c r="AA35" s="173"/>
      <c r="AB35" s="173"/>
      <c r="AC35" s="48" t="s">
        <v>17</v>
      </c>
      <c r="AD35" s="45" t="s">
        <v>50</v>
      </c>
    </row>
    <row r="36" spans="1:30" ht="13.5" customHeight="1" x14ac:dyDescent="0.2">
      <c r="A36" s="73" t="s">
        <v>51</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5"/>
    </row>
    <row r="37" spans="1:30" ht="12.75" customHeight="1" x14ac:dyDescent="0.2">
      <c r="A37" s="54" t="s">
        <v>52</v>
      </c>
      <c r="B37" s="58"/>
      <c r="C37" s="58"/>
      <c r="D37" s="58"/>
      <c r="E37" s="58"/>
      <c r="F37" s="58"/>
      <c r="G37" s="58"/>
      <c r="H37" s="58"/>
      <c r="I37" s="58"/>
      <c r="J37" s="55"/>
      <c r="K37" s="24"/>
      <c r="L37" s="76" t="s">
        <v>39</v>
      </c>
      <c r="M37" s="76"/>
      <c r="N37" s="76"/>
      <c r="O37" s="25"/>
      <c r="P37" s="58" t="s">
        <v>53</v>
      </c>
      <c r="Q37" s="58"/>
      <c r="R37" s="58"/>
      <c r="S37" s="58"/>
      <c r="T37" s="58"/>
      <c r="U37" s="58"/>
      <c r="V37" s="58"/>
      <c r="W37" s="58"/>
      <c r="X37" s="58"/>
      <c r="Y37" s="58"/>
      <c r="Z37" s="58"/>
      <c r="AA37" s="58"/>
      <c r="AB37" s="43"/>
      <c r="AC37" s="48" t="s">
        <v>15</v>
      </c>
      <c r="AD37" s="217"/>
    </row>
    <row r="38" spans="1:30" x14ac:dyDescent="0.2">
      <c r="A38" s="54" t="s">
        <v>54</v>
      </c>
      <c r="B38" s="58"/>
      <c r="C38" s="58"/>
      <c r="D38" s="58"/>
      <c r="E38" s="58"/>
      <c r="F38" s="58"/>
      <c r="G38" s="58"/>
      <c r="H38" s="58"/>
      <c r="I38" s="58"/>
      <c r="J38" s="58"/>
      <c r="K38" s="58"/>
      <c r="L38" s="58"/>
      <c r="M38" s="58"/>
      <c r="N38" s="55"/>
      <c r="O38" s="79"/>
      <c r="P38" s="79"/>
      <c r="Q38" s="79"/>
      <c r="R38" s="79"/>
      <c r="S38" s="79"/>
      <c r="T38" s="79"/>
      <c r="U38" s="79"/>
      <c r="V38" s="79"/>
      <c r="W38" s="79"/>
      <c r="X38" s="79"/>
      <c r="Y38" s="79"/>
      <c r="Z38" s="79"/>
      <c r="AA38" s="79"/>
      <c r="AB38" s="79"/>
      <c r="AC38" s="48" t="s">
        <v>17</v>
      </c>
      <c r="AD38" s="48"/>
    </row>
    <row r="39" spans="1:30" x14ac:dyDescent="0.2">
      <c r="A39" s="187" t="s">
        <v>55</v>
      </c>
      <c r="B39" s="187"/>
      <c r="C39" s="187"/>
      <c r="D39" s="187"/>
      <c r="E39" s="187"/>
      <c r="F39" s="187"/>
      <c r="G39" s="187"/>
      <c r="H39" s="187"/>
      <c r="I39" s="187"/>
      <c r="J39" s="187"/>
      <c r="K39" s="187"/>
      <c r="L39" s="187"/>
      <c r="M39" s="187"/>
      <c r="N39" s="187"/>
      <c r="O39" s="78">
        <f>O38*12</f>
        <v>0</v>
      </c>
      <c r="P39" s="78"/>
      <c r="Q39" s="78"/>
      <c r="R39" s="78"/>
      <c r="S39" s="78"/>
      <c r="T39" s="78"/>
      <c r="U39" s="78"/>
      <c r="V39" s="78"/>
      <c r="W39" s="78"/>
      <c r="X39" s="78"/>
      <c r="Y39" s="78"/>
      <c r="Z39" s="78"/>
      <c r="AA39" s="78"/>
      <c r="AB39" s="78"/>
      <c r="AC39" s="50" t="s">
        <v>17</v>
      </c>
      <c r="AD39" s="50"/>
    </row>
    <row r="40" spans="1:30" ht="13.5" customHeight="1" x14ac:dyDescent="0.2">
      <c r="A40" s="54" t="s">
        <v>118</v>
      </c>
      <c r="B40" s="58"/>
      <c r="C40" s="58"/>
      <c r="D40" s="58"/>
      <c r="E40" s="58"/>
      <c r="F40" s="58"/>
      <c r="G40" s="58"/>
      <c r="H40" s="58"/>
      <c r="I40" s="58"/>
      <c r="J40" s="58"/>
      <c r="K40" s="55"/>
      <c r="L40" s="49">
        <f>K37</f>
        <v>0</v>
      </c>
      <c r="M40" s="77" t="s">
        <v>15</v>
      </c>
      <c r="N40" s="77"/>
      <c r="O40" s="78">
        <f>O39*(1+AB7)^L40</f>
        <v>0</v>
      </c>
      <c r="P40" s="78"/>
      <c r="Q40" s="78"/>
      <c r="R40" s="78"/>
      <c r="S40" s="78"/>
      <c r="T40" s="78"/>
      <c r="U40" s="78"/>
      <c r="V40" s="78"/>
      <c r="W40" s="78"/>
      <c r="X40" s="78"/>
      <c r="Y40" s="78"/>
      <c r="Z40" s="78"/>
      <c r="AA40" s="78"/>
      <c r="AB40" s="78"/>
      <c r="AC40" s="48" t="s">
        <v>17</v>
      </c>
      <c r="AD40" s="48" t="s">
        <v>56</v>
      </c>
    </row>
    <row r="41" spans="1:30" ht="14.25" customHeight="1" x14ac:dyDescent="0.2">
      <c r="A41" s="54" t="s">
        <v>148</v>
      </c>
      <c r="B41" s="58"/>
      <c r="C41" s="58"/>
      <c r="D41" s="58"/>
      <c r="E41" s="58"/>
      <c r="F41" s="58"/>
      <c r="G41" s="58"/>
      <c r="H41" s="58"/>
      <c r="I41" s="58"/>
      <c r="J41" s="58"/>
      <c r="K41" s="58"/>
      <c r="L41" s="58"/>
      <c r="M41" s="58"/>
      <c r="N41" s="55"/>
      <c r="O41" s="51"/>
      <c r="P41" s="52"/>
      <c r="Q41" s="52"/>
      <c r="R41" s="52"/>
      <c r="S41" s="52"/>
      <c r="T41" s="52"/>
      <c r="U41" s="52"/>
      <c r="V41" s="52"/>
      <c r="W41" s="52"/>
      <c r="X41" s="52"/>
      <c r="Y41" s="52"/>
      <c r="Z41" s="52"/>
      <c r="AA41" s="52"/>
      <c r="AB41" s="53"/>
      <c r="AC41" s="48" t="s">
        <v>17</v>
      </c>
      <c r="AD41" s="48"/>
    </row>
    <row r="42" spans="1:30" ht="13.5" customHeight="1" x14ac:dyDescent="0.2">
      <c r="A42" s="191" t="s">
        <v>117</v>
      </c>
      <c r="B42" s="192"/>
      <c r="C42" s="192"/>
      <c r="D42" s="192"/>
      <c r="E42" s="192"/>
      <c r="F42" s="192"/>
      <c r="G42" s="192"/>
      <c r="H42" s="192"/>
      <c r="I42" s="192"/>
      <c r="J42" s="192"/>
      <c r="K42" s="192"/>
      <c r="L42" s="192"/>
      <c r="M42" s="192"/>
      <c r="N42" s="193"/>
      <c r="O42" s="173">
        <f>-FV(AB7,AB37,O40,0,0) - O41</f>
        <v>0</v>
      </c>
      <c r="P42" s="173"/>
      <c r="Q42" s="173"/>
      <c r="R42" s="173"/>
      <c r="S42" s="173"/>
      <c r="T42" s="173"/>
      <c r="U42" s="173"/>
      <c r="V42" s="173"/>
      <c r="W42" s="173"/>
      <c r="X42" s="173"/>
      <c r="Y42" s="173"/>
      <c r="Z42" s="173"/>
      <c r="AA42" s="173"/>
      <c r="AB42" s="173"/>
      <c r="AC42" s="48" t="s">
        <v>17</v>
      </c>
      <c r="AD42" s="45" t="s">
        <v>57</v>
      </c>
    </row>
    <row r="43" spans="1:30" ht="12.75" customHeight="1" x14ac:dyDescent="0.2">
      <c r="A43" s="73" t="s">
        <v>128</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5"/>
    </row>
    <row r="44" spans="1:30" ht="16.5" customHeight="1" x14ac:dyDescent="0.2">
      <c r="A44" s="56">
        <v>1</v>
      </c>
      <c r="B44" s="57"/>
      <c r="C44" s="95" t="str">
        <f>VLOOKUP($A44,Data!$A$35:$B$39,2,0)</f>
        <v>Qũy Bảo vệ tài chính</v>
      </c>
      <c r="D44" s="96"/>
      <c r="E44" s="96"/>
      <c r="F44" s="96"/>
      <c r="G44" s="96"/>
      <c r="H44" s="96"/>
      <c r="I44" s="96"/>
      <c r="J44" s="96"/>
      <c r="K44" s="96"/>
      <c r="L44" s="96"/>
      <c r="M44" s="96"/>
      <c r="N44" s="97"/>
      <c r="O44" s="78">
        <f>VLOOKUP($A$44,Data!$A$35:$C$39,3,0)</f>
        <v>0</v>
      </c>
      <c r="P44" s="78"/>
      <c r="Q44" s="78"/>
      <c r="R44" s="78"/>
      <c r="S44" s="78"/>
      <c r="T44" s="78"/>
      <c r="U44" s="78"/>
      <c r="V44" s="78"/>
      <c r="W44" s="78"/>
      <c r="X44" s="78"/>
      <c r="Y44" s="78"/>
      <c r="Z44" s="78"/>
      <c r="AA44" s="78"/>
      <c r="AB44" s="78"/>
      <c r="AC44" s="48" t="s">
        <v>17</v>
      </c>
      <c r="AD44" s="46" t="str">
        <f>VLOOKUP($A$44,Data!$A$35:$D$39,4,0)</f>
        <v>D</v>
      </c>
    </row>
    <row r="45" spans="1:30" ht="16.5" customHeight="1" x14ac:dyDescent="0.2">
      <c r="A45" s="56">
        <f>A44+1</f>
        <v>2</v>
      </c>
      <c r="B45" s="57"/>
      <c r="C45" s="95" t="str">
        <f>VLOOKUP($A45,Data!$A$35:$B$39,2,0)</f>
        <v>Quỹ Y tế và Tai nạn</v>
      </c>
      <c r="D45" s="96"/>
      <c r="E45" s="96"/>
      <c r="F45" s="96"/>
      <c r="G45" s="96"/>
      <c r="H45" s="96"/>
      <c r="I45" s="96"/>
      <c r="J45" s="96"/>
      <c r="K45" s="96"/>
      <c r="L45" s="96"/>
      <c r="M45" s="96"/>
      <c r="N45" s="97"/>
      <c r="O45" s="78">
        <f>VLOOKUP($A$45,Data!$A$35:$C$39,3,0)</f>
        <v>0</v>
      </c>
      <c r="P45" s="78"/>
      <c r="Q45" s="78"/>
      <c r="R45" s="78"/>
      <c r="S45" s="78"/>
      <c r="T45" s="78"/>
      <c r="U45" s="78"/>
      <c r="V45" s="78"/>
      <c r="W45" s="78"/>
      <c r="X45" s="78"/>
      <c r="Y45" s="78"/>
      <c r="Z45" s="78"/>
      <c r="AA45" s="78"/>
      <c r="AB45" s="78"/>
      <c r="AC45" s="48" t="s">
        <v>17</v>
      </c>
      <c r="AD45" s="46" t="str">
        <f>VLOOKUP($A$45,Data!$A$35:$D$39,4,0)</f>
        <v>G</v>
      </c>
    </row>
    <row r="46" spans="1:30" ht="15.75" customHeight="1" x14ac:dyDescent="0.2">
      <c r="A46" s="56">
        <f t="shared" ref="A46:A48" si="0">A45+1</f>
        <v>3</v>
      </c>
      <c r="B46" s="57"/>
      <c r="C46" s="95" t="str">
        <f>VLOOKUP($A46,Data!$A$35:$B$39,2,0)</f>
        <v>Quỹ Giáo dục</v>
      </c>
      <c r="D46" s="96"/>
      <c r="E46" s="96"/>
      <c r="F46" s="96"/>
      <c r="G46" s="96"/>
      <c r="H46" s="96"/>
      <c r="I46" s="96"/>
      <c r="J46" s="96"/>
      <c r="K46" s="96"/>
      <c r="L46" s="96"/>
      <c r="M46" s="96"/>
      <c r="N46" s="97"/>
      <c r="O46" s="78">
        <f>VLOOKUP($A$46,Data!$A$35:$C$39,3,0)</f>
        <v>0</v>
      </c>
      <c r="P46" s="78"/>
      <c r="Q46" s="78"/>
      <c r="R46" s="78"/>
      <c r="S46" s="78"/>
      <c r="T46" s="78"/>
      <c r="U46" s="78"/>
      <c r="V46" s="78"/>
      <c r="W46" s="78"/>
      <c r="X46" s="78"/>
      <c r="Y46" s="78"/>
      <c r="Z46" s="78"/>
      <c r="AA46" s="78"/>
      <c r="AB46" s="78"/>
      <c r="AC46" s="48" t="s">
        <v>17</v>
      </c>
      <c r="AD46" s="46" t="str">
        <f>VLOOKUP($A$46,Data!$A$35:$D$39,4,0)</f>
        <v>J</v>
      </c>
    </row>
    <row r="47" spans="1:30" ht="16.5" customHeight="1" x14ac:dyDescent="0.2">
      <c r="A47" s="56">
        <f t="shared" si="0"/>
        <v>4</v>
      </c>
      <c r="B47" s="57"/>
      <c r="C47" s="95" t="str">
        <f>VLOOKUP($A47,Data!$A$35:$B$39,2,0)</f>
        <v>Quỹ Gia tăng tài sản</v>
      </c>
      <c r="D47" s="96"/>
      <c r="E47" s="96"/>
      <c r="F47" s="96"/>
      <c r="G47" s="96"/>
      <c r="H47" s="96"/>
      <c r="I47" s="96"/>
      <c r="J47" s="96"/>
      <c r="K47" s="96"/>
      <c r="L47" s="96"/>
      <c r="M47" s="96"/>
      <c r="N47" s="97"/>
      <c r="O47" s="78">
        <f>VLOOKUP($A$47,Data!$A$35:$C$39,3,0)</f>
        <v>0</v>
      </c>
      <c r="P47" s="78"/>
      <c r="Q47" s="78"/>
      <c r="R47" s="78"/>
      <c r="S47" s="78"/>
      <c r="T47" s="78"/>
      <c r="U47" s="78"/>
      <c r="V47" s="78"/>
      <c r="W47" s="78"/>
      <c r="X47" s="78"/>
      <c r="Y47" s="78"/>
      <c r="Z47" s="78"/>
      <c r="AA47" s="78"/>
      <c r="AB47" s="78"/>
      <c r="AC47" s="48" t="s">
        <v>17</v>
      </c>
      <c r="AD47" s="46" t="str">
        <f>VLOOKUP($A$47,Data!$A$35:$D$39,4,0)</f>
        <v>M</v>
      </c>
    </row>
    <row r="48" spans="1:30" ht="17.25" customHeight="1" x14ac:dyDescent="0.2">
      <c r="A48" s="56">
        <f t="shared" si="0"/>
        <v>5</v>
      </c>
      <c r="B48" s="57"/>
      <c r="C48" s="95" t="str">
        <f>VLOOKUP($A48,Data!$A$35:$B$39,2,0)</f>
        <v>Quỹ Hưu trí</v>
      </c>
      <c r="D48" s="96"/>
      <c r="E48" s="96"/>
      <c r="F48" s="96"/>
      <c r="G48" s="96"/>
      <c r="H48" s="96"/>
      <c r="I48" s="96"/>
      <c r="J48" s="96"/>
      <c r="K48" s="96"/>
      <c r="L48" s="96"/>
      <c r="M48" s="96"/>
      <c r="N48" s="97"/>
      <c r="O48" s="78">
        <f>VLOOKUP($A$48,Data!$A$35:$C$39,3,0)</f>
        <v>0</v>
      </c>
      <c r="P48" s="78"/>
      <c r="Q48" s="78"/>
      <c r="R48" s="78"/>
      <c r="S48" s="78"/>
      <c r="T48" s="78"/>
      <c r="U48" s="78"/>
      <c r="V48" s="78"/>
      <c r="W48" s="78"/>
      <c r="X48" s="78"/>
      <c r="Y48" s="78"/>
      <c r="Z48" s="78"/>
      <c r="AA48" s="78"/>
      <c r="AB48" s="78"/>
      <c r="AC48" s="48" t="s">
        <v>17</v>
      </c>
      <c r="AD48" s="46" t="str">
        <f>VLOOKUP($A$48,Data!$A$35:$D$39,4,0)</f>
        <v>O</v>
      </c>
    </row>
    <row r="49" spans="1:33" ht="17.25" customHeight="1" x14ac:dyDescent="0.2">
      <c r="A49" s="198" t="s">
        <v>129</v>
      </c>
      <c r="B49" s="199"/>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1"/>
    </row>
    <row r="50" spans="1:33" ht="27" customHeight="1" thickBot="1" x14ac:dyDescent="0.25">
      <c r="A50" s="178" t="s">
        <v>58</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80"/>
    </row>
    <row r="51" spans="1:33" ht="23.25" customHeight="1" x14ac:dyDescent="0.2">
      <c r="A51" s="159" t="s">
        <v>59</v>
      </c>
      <c r="B51" s="160"/>
      <c r="C51" s="160"/>
      <c r="D51" s="160"/>
      <c r="E51" s="160"/>
      <c r="F51" s="160"/>
      <c r="G51" s="160"/>
      <c r="H51" s="160"/>
      <c r="I51" s="160"/>
      <c r="J51" s="161"/>
      <c r="K51" s="168" t="s">
        <v>1</v>
      </c>
      <c r="L51" s="168"/>
      <c r="M51" s="168"/>
      <c r="N51" s="168"/>
      <c r="O51" s="168"/>
      <c r="P51" s="168"/>
      <c r="Q51" s="168"/>
      <c r="R51" s="168"/>
      <c r="S51" s="168"/>
      <c r="T51" s="168"/>
      <c r="U51" s="168"/>
      <c r="V51" s="168"/>
      <c r="W51" s="168"/>
      <c r="X51" s="168"/>
      <c r="Y51" s="168"/>
      <c r="Z51" s="168"/>
      <c r="AA51" s="168"/>
      <c r="AB51" s="27"/>
      <c r="AC51" s="138">
        <v>1</v>
      </c>
      <c r="AD51" s="139"/>
      <c r="AE51" s="16" t="b">
        <v>0</v>
      </c>
      <c r="AF51" s="16">
        <f t="shared" ref="AF51:AF72" si="1">AC51</f>
        <v>1</v>
      </c>
      <c r="AG51" s="16">
        <f t="shared" ref="AG51:AG72" si="2">IF(AE51=TRUE,1,0)</f>
        <v>0</v>
      </c>
    </row>
    <row r="52" spans="1:33" ht="21.75" customHeight="1" x14ac:dyDescent="0.2">
      <c r="A52" s="162"/>
      <c r="B52" s="163"/>
      <c r="C52" s="163"/>
      <c r="D52" s="163"/>
      <c r="E52" s="163"/>
      <c r="F52" s="163"/>
      <c r="G52" s="163"/>
      <c r="H52" s="163"/>
      <c r="I52" s="163"/>
      <c r="J52" s="164"/>
      <c r="K52" s="169" t="s">
        <v>3</v>
      </c>
      <c r="L52" s="169"/>
      <c r="M52" s="169"/>
      <c r="N52" s="169"/>
      <c r="O52" s="169"/>
      <c r="P52" s="169"/>
      <c r="Q52" s="169"/>
      <c r="R52" s="169"/>
      <c r="S52" s="169"/>
      <c r="T52" s="169"/>
      <c r="U52" s="169"/>
      <c r="V52" s="169"/>
      <c r="W52" s="169"/>
      <c r="X52" s="169"/>
      <c r="Y52" s="169"/>
      <c r="Z52" s="169"/>
      <c r="AA52" s="169"/>
      <c r="AB52" s="28"/>
      <c r="AC52" s="113">
        <v>2</v>
      </c>
      <c r="AD52" s="152"/>
      <c r="AE52" s="16" t="b">
        <v>0</v>
      </c>
      <c r="AF52" s="16">
        <f t="shared" si="1"/>
        <v>2</v>
      </c>
      <c r="AG52" s="16">
        <f t="shared" si="2"/>
        <v>0</v>
      </c>
    </row>
    <row r="53" spans="1:33" ht="21.75" customHeight="1" x14ac:dyDescent="0.2">
      <c r="A53" s="162"/>
      <c r="B53" s="163"/>
      <c r="C53" s="163"/>
      <c r="D53" s="163"/>
      <c r="E53" s="163"/>
      <c r="F53" s="163"/>
      <c r="G53" s="163"/>
      <c r="H53" s="163"/>
      <c r="I53" s="163"/>
      <c r="J53" s="164"/>
      <c r="K53" s="169" t="s">
        <v>5</v>
      </c>
      <c r="L53" s="169"/>
      <c r="M53" s="169"/>
      <c r="N53" s="169"/>
      <c r="O53" s="169"/>
      <c r="P53" s="169"/>
      <c r="Q53" s="169"/>
      <c r="R53" s="169"/>
      <c r="S53" s="169"/>
      <c r="T53" s="169"/>
      <c r="U53" s="169"/>
      <c r="V53" s="169"/>
      <c r="W53" s="169"/>
      <c r="X53" s="169"/>
      <c r="Y53" s="169"/>
      <c r="Z53" s="169"/>
      <c r="AA53" s="169"/>
      <c r="AB53" s="28"/>
      <c r="AC53" s="113">
        <v>3</v>
      </c>
      <c r="AD53" s="152"/>
      <c r="AE53" s="16" t="b">
        <v>0</v>
      </c>
      <c r="AF53" s="16">
        <f t="shared" si="1"/>
        <v>3</v>
      </c>
      <c r="AG53" s="16">
        <f t="shared" si="2"/>
        <v>0</v>
      </c>
    </row>
    <row r="54" spans="1:33" ht="19.5" customHeight="1" thickBot="1" x14ac:dyDescent="0.25">
      <c r="A54" s="165"/>
      <c r="B54" s="166"/>
      <c r="C54" s="166"/>
      <c r="D54" s="166"/>
      <c r="E54" s="166"/>
      <c r="F54" s="166"/>
      <c r="G54" s="166"/>
      <c r="H54" s="166"/>
      <c r="I54" s="166"/>
      <c r="J54" s="167"/>
      <c r="K54" s="170" t="s">
        <v>126</v>
      </c>
      <c r="L54" s="170"/>
      <c r="M54" s="170"/>
      <c r="N54" s="170"/>
      <c r="O54" s="170"/>
      <c r="P54" s="170"/>
      <c r="Q54" s="170"/>
      <c r="R54" s="170"/>
      <c r="S54" s="170"/>
      <c r="T54" s="170"/>
      <c r="U54" s="170"/>
      <c r="V54" s="170"/>
      <c r="W54" s="170"/>
      <c r="X54" s="170"/>
      <c r="Y54" s="170"/>
      <c r="Z54" s="170"/>
      <c r="AA54" s="170"/>
      <c r="AB54" s="29"/>
      <c r="AC54" s="157">
        <v>4</v>
      </c>
      <c r="AD54" s="158"/>
      <c r="AE54" s="16" t="b">
        <v>0</v>
      </c>
      <c r="AF54" s="16">
        <f t="shared" si="1"/>
        <v>4</v>
      </c>
      <c r="AG54" s="16">
        <f t="shared" si="2"/>
        <v>0</v>
      </c>
    </row>
    <row r="55" spans="1:33" ht="22.5" customHeight="1" x14ac:dyDescent="0.2">
      <c r="A55" s="159" t="s">
        <v>60</v>
      </c>
      <c r="B55" s="160"/>
      <c r="C55" s="160"/>
      <c r="D55" s="160"/>
      <c r="E55" s="160"/>
      <c r="F55" s="160"/>
      <c r="G55" s="160"/>
      <c r="H55" s="160"/>
      <c r="I55" s="160"/>
      <c r="J55" s="161"/>
      <c r="K55" s="144" t="s">
        <v>2</v>
      </c>
      <c r="L55" s="145"/>
      <c r="M55" s="145"/>
      <c r="N55" s="145"/>
      <c r="O55" s="145"/>
      <c r="P55" s="145"/>
      <c r="Q55" s="145"/>
      <c r="R55" s="145"/>
      <c r="S55" s="145"/>
      <c r="T55" s="145"/>
      <c r="U55" s="145"/>
      <c r="V55" s="145"/>
      <c r="W55" s="145"/>
      <c r="X55" s="145"/>
      <c r="Y55" s="145"/>
      <c r="Z55" s="145"/>
      <c r="AA55" s="146"/>
      <c r="AB55" s="30"/>
      <c r="AC55" s="138">
        <v>1</v>
      </c>
      <c r="AD55" s="139"/>
      <c r="AE55" s="16" t="b">
        <v>0</v>
      </c>
      <c r="AF55" s="16">
        <f t="shared" si="1"/>
        <v>1</v>
      </c>
      <c r="AG55" s="16">
        <f t="shared" si="2"/>
        <v>0</v>
      </c>
    </row>
    <row r="56" spans="1:33" ht="22.5" customHeight="1" x14ac:dyDescent="0.2">
      <c r="A56" s="162"/>
      <c r="B56" s="163"/>
      <c r="C56" s="163"/>
      <c r="D56" s="163"/>
      <c r="E56" s="163"/>
      <c r="F56" s="163"/>
      <c r="G56" s="163"/>
      <c r="H56" s="163"/>
      <c r="I56" s="163"/>
      <c r="J56" s="164"/>
      <c r="K56" s="147" t="s">
        <v>90</v>
      </c>
      <c r="L56" s="85"/>
      <c r="M56" s="85"/>
      <c r="N56" s="85"/>
      <c r="O56" s="85"/>
      <c r="P56" s="85"/>
      <c r="Q56" s="85"/>
      <c r="R56" s="85"/>
      <c r="S56" s="85"/>
      <c r="T56" s="85"/>
      <c r="U56" s="85"/>
      <c r="V56" s="85"/>
      <c r="W56" s="85"/>
      <c r="X56" s="85"/>
      <c r="Y56" s="85"/>
      <c r="Z56" s="85"/>
      <c r="AA56" s="148"/>
      <c r="AB56" s="28"/>
      <c r="AC56" s="113">
        <v>2</v>
      </c>
      <c r="AD56" s="152"/>
      <c r="AE56" s="16" t="b">
        <v>0</v>
      </c>
      <c r="AF56" s="16">
        <f t="shared" si="1"/>
        <v>2</v>
      </c>
      <c r="AG56" s="16">
        <f t="shared" si="2"/>
        <v>0</v>
      </c>
    </row>
    <row r="57" spans="1:33" ht="27" customHeight="1" x14ac:dyDescent="0.2">
      <c r="A57" s="162"/>
      <c r="B57" s="163"/>
      <c r="C57" s="163"/>
      <c r="D57" s="163"/>
      <c r="E57" s="163"/>
      <c r="F57" s="163"/>
      <c r="G57" s="163"/>
      <c r="H57" s="163"/>
      <c r="I57" s="163"/>
      <c r="J57" s="164"/>
      <c r="K57" s="147" t="s">
        <v>91</v>
      </c>
      <c r="L57" s="85"/>
      <c r="M57" s="85"/>
      <c r="N57" s="85"/>
      <c r="O57" s="85"/>
      <c r="P57" s="85"/>
      <c r="Q57" s="85"/>
      <c r="R57" s="85"/>
      <c r="S57" s="85"/>
      <c r="T57" s="85"/>
      <c r="U57" s="85"/>
      <c r="V57" s="85"/>
      <c r="W57" s="85"/>
      <c r="X57" s="85"/>
      <c r="Y57" s="85"/>
      <c r="Z57" s="85"/>
      <c r="AA57" s="148"/>
      <c r="AB57" s="28"/>
      <c r="AC57" s="113">
        <v>3</v>
      </c>
      <c r="AD57" s="152"/>
      <c r="AE57" s="16" t="b">
        <v>0</v>
      </c>
      <c r="AF57" s="16">
        <f t="shared" si="1"/>
        <v>3</v>
      </c>
      <c r="AG57" s="16">
        <f t="shared" si="2"/>
        <v>0</v>
      </c>
    </row>
    <row r="58" spans="1:33" ht="31.5" customHeight="1" thickBot="1" x14ac:dyDescent="0.25">
      <c r="A58" s="165"/>
      <c r="B58" s="166"/>
      <c r="C58" s="166"/>
      <c r="D58" s="166"/>
      <c r="E58" s="166"/>
      <c r="F58" s="166"/>
      <c r="G58" s="166"/>
      <c r="H58" s="166"/>
      <c r="I58" s="166"/>
      <c r="J58" s="167"/>
      <c r="K58" s="149" t="s">
        <v>92</v>
      </c>
      <c r="L58" s="150"/>
      <c r="M58" s="150"/>
      <c r="N58" s="150"/>
      <c r="O58" s="150"/>
      <c r="P58" s="150"/>
      <c r="Q58" s="150"/>
      <c r="R58" s="150"/>
      <c r="S58" s="150"/>
      <c r="T58" s="150"/>
      <c r="U58" s="150"/>
      <c r="V58" s="150"/>
      <c r="W58" s="150"/>
      <c r="X58" s="150"/>
      <c r="Y58" s="150"/>
      <c r="Z58" s="150"/>
      <c r="AA58" s="151"/>
      <c r="AB58" s="31"/>
      <c r="AC58" s="140">
        <v>4</v>
      </c>
      <c r="AD58" s="141"/>
      <c r="AE58" s="16" t="b">
        <v>0</v>
      </c>
      <c r="AF58" s="16">
        <f t="shared" si="1"/>
        <v>4</v>
      </c>
      <c r="AG58" s="16">
        <f t="shared" si="2"/>
        <v>0</v>
      </c>
    </row>
    <row r="59" spans="1:33" ht="21.75" customHeight="1" x14ac:dyDescent="0.2">
      <c r="A59" s="159" t="s">
        <v>61</v>
      </c>
      <c r="B59" s="160"/>
      <c r="C59" s="160"/>
      <c r="D59" s="160"/>
      <c r="E59" s="160"/>
      <c r="F59" s="160"/>
      <c r="G59" s="160"/>
      <c r="H59" s="160"/>
      <c r="I59" s="160"/>
      <c r="J59" s="161"/>
      <c r="K59" s="153" t="s">
        <v>93</v>
      </c>
      <c r="L59" s="153"/>
      <c r="M59" s="153"/>
      <c r="N59" s="153"/>
      <c r="O59" s="153"/>
      <c r="P59" s="153"/>
      <c r="Q59" s="153"/>
      <c r="R59" s="153"/>
      <c r="S59" s="153"/>
      <c r="T59" s="153"/>
      <c r="U59" s="153"/>
      <c r="V59" s="153"/>
      <c r="W59" s="153"/>
      <c r="X59" s="153"/>
      <c r="Y59" s="153"/>
      <c r="Z59" s="153"/>
      <c r="AA59" s="153"/>
      <c r="AB59" s="32"/>
      <c r="AC59" s="142">
        <v>1</v>
      </c>
      <c r="AD59" s="143"/>
      <c r="AE59" s="16" t="b">
        <v>0</v>
      </c>
      <c r="AF59" s="16">
        <f t="shared" si="1"/>
        <v>1</v>
      </c>
      <c r="AG59" s="16">
        <f t="shared" si="2"/>
        <v>0</v>
      </c>
    </row>
    <row r="60" spans="1:33" ht="33" customHeight="1" x14ac:dyDescent="0.2">
      <c r="A60" s="162"/>
      <c r="B60" s="163"/>
      <c r="C60" s="163"/>
      <c r="D60" s="163"/>
      <c r="E60" s="163"/>
      <c r="F60" s="163"/>
      <c r="G60" s="163"/>
      <c r="H60" s="163"/>
      <c r="I60" s="163"/>
      <c r="J60" s="164"/>
      <c r="K60" s="76" t="s">
        <v>95</v>
      </c>
      <c r="L60" s="76"/>
      <c r="M60" s="76"/>
      <c r="N60" s="76"/>
      <c r="O60" s="76"/>
      <c r="P60" s="76"/>
      <c r="Q60" s="76"/>
      <c r="R60" s="76"/>
      <c r="S60" s="76"/>
      <c r="T60" s="76"/>
      <c r="U60" s="76"/>
      <c r="V60" s="76"/>
      <c r="W60" s="76"/>
      <c r="X60" s="76"/>
      <c r="Y60" s="76"/>
      <c r="Z60" s="76"/>
      <c r="AA60" s="76"/>
      <c r="AB60" s="33"/>
      <c r="AC60" s="113">
        <v>2</v>
      </c>
      <c r="AD60" s="152"/>
      <c r="AE60" s="16" t="b">
        <v>0</v>
      </c>
      <c r="AF60" s="16">
        <f t="shared" si="1"/>
        <v>2</v>
      </c>
      <c r="AG60" s="16">
        <f t="shared" si="2"/>
        <v>0</v>
      </c>
    </row>
    <row r="61" spans="1:33" ht="49.5" customHeight="1" thickBot="1" x14ac:dyDescent="0.25">
      <c r="A61" s="165"/>
      <c r="B61" s="166"/>
      <c r="C61" s="166"/>
      <c r="D61" s="166"/>
      <c r="E61" s="166"/>
      <c r="F61" s="166"/>
      <c r="G61" s="166"/>
      <c r="H61" s="166"/>
      <c r="I61" s="166"/>
      <c r="J61" s="167"/>
      <c r="K61" s="172" t="s">
        <v>120</v>
      </c>
      <c r="L61" s="172"/>
      <c r="M61" s="172"/>
      <c r="N61" s="172"/>
      <c r="O61" s="172"/>
      <c r="P61" s="172"/>
      <c r="Q61" s="172"/>
      <c r="R61" s="172"/>
      <c r="S61" s="172"/>
      <c r="T61" s="172"/>
      <c r="U61" s="172"/>
      <c r="V61" s="172"/>
      <c r="W61" s="172"/>
      <c r="X61" s="172"/>
      <c r="Y61" s="172"/>
      <c r="Z61" s="172"/>
      <c r="AA61" s="172"/>
      <c r="AB61" s="34"/>
      <c r="AC61" s="157">
        <v>3</v>
      </c>
      <c r="AD61" s="158"/>
      <c r="AE61" s="16" t="b">
        <v>0</v>
      </c>
      <c r="AF61" s="16">
        <f t="shared" si="1"/>
        <v>3</v>
      </c>
      <c r="AG61" s="16">
        <f t="shared" si="2"/>
        <v>0</v>
      </c>
    </row>
    <row r="62" spans="1:33" ht="30" customHeight="1" x14ac:dyDescent="0.2">
      <c r="A62" s="159" t="s">
        <v>62</v>
      </c>
      <c r="B62" s="160"/>
      <c r="C62" s="160"/>
      <c r="D62" s="160"/>
      <c r="E62" s="160"/>
      <c r="F62" s="160"/>
      <c r="G62" s="160"/>
      <c r="H62" s="160"/>
      <c r="I62" s="160"/>
      <c r="J62" s="161"/>
      <c r="K62" s="153" t="s">
        <v>97</v>
      </c>
      <c r="L62" s="153"/>
      <c r="M62" s="153"/>
      <c r="N62" s="153"/>
      <c r="O62" s="153"/>
      <c r="P62" s="153"/>
      <c r="Q62" s="153"/>
      <c r="R62" s="153"/>
      <c r="S62" s="153"/>
      <c r="T62" s="153"/>
      <c r="U62" s="153"/>
      <c r="V62" s="153"/>
      <c r="W62" s="153"/>
      <c r="X62" s="153"/>
      <c r="Y62" s="153"/>
      <c r="Z62" s="153"/>
      <c r="AA62" s="153"/>
      <c r="AB62" s="32"/>
      <c r="AC62" s="142">
        <f>VLOOKUP(K62,Data!$A$22:$B$26,2,0)</f>
        <v>1</v>
      </c>
      <c r="AD62" s="143"/>
      <c r="AE62" s="16" t="b">
        <v>0</v>
      </c>
      <c r="AF62" s="16">
        <f t="shared" si="1"/>
        <v>1</v>
      </c>
      <c r="AG62" s="16">
        <f t="shared" si="2"/>
        <v>0</v>
      </c>
    </row>
    <row r="63" spans="1:33" ht="20.25" customHeight="1" x14ac:dyDescent="0.2">
      <c r="A63" s="162"/>
      <c r="B63" s="163"/>
      <c r="C63" s="163"/>
      <c r="D63" s="163"/>
      <c r="E63" s="163"/>
      <c r="F63" s="163"/>
      <c r="G63" s="163"/>
      <c r="H63" s="163"/>
      <c r="I63" s="163"/>
      <c r="J63" s="164"/>
      <c r="K63" s="76" t="s">
        <v>98</v>
      </c>
      <c r="L63" s="76"/>
      <c r="M63" s="76"/>
      <c r="N63" s="76"/>
      <c r="O63" s="76"/>
      <c r="P63" s="76"/>
      <c r="Q63" s="76"/>
      <c r="R63" s="76"/>
      <c r="S63" s="76"/>
      <c r="T63" s="76"/>
      <c r="U63" s="76"/>
      <c r="V63" s="76"/>
      <c r="W63" s="76"/>
      <c r="X63" s="76"/>
      <c r="Y63" s="76"/>
      <c r="Z63" s="76"/>
      <c r="AA63" s="76"/>
      <c r="AB63" s="33"/>
      <c r="AC63" s="113">
        <v>2</v>
      </c>
      <c r="AD63" s="152"/>
      <c r="AE63" s="16" t="b">
        <v>0</v>
      </c>
      <c r="AF63" s="16">
        <f t="shared" si="1"/>
        <v>2</v>
      </c>
      <c r="AG63" s="16">
        <f t="shared" si="2"/>
        <v>0</v>
      </c>
    </row>
    <row r="64" spans="1:33" ht="27.75" customHeight="1" x14ac:dyDescent="0.2">
      <c r="A64" s="162"/>
      <c r="B64" s="163"/>
      <c r="C64" s="163"/>
      <c r="D64" s="163"/>
      <c r="E64" s="163"/>
      <c r="F64" s="163"/>
      <c r="G64" s="163"/>
      <c r="H64" s="163"/>
      <c r="I64" s="163"/>
      <c r="J64" s="164"/>
      <c r="K64" s="76" t="s">
        <v>96</v>
      </c>
      <c r="L64" s="76"/>
      <c r="M64" s="76"/>
      <c r="N64" s="76"/>
      <c r="O64" s="76"/>
      <c r="P64" s="76"/>
      <c r="Q64" s="76"/>
      <c r="R64" s="76"/>
      <c r="S64" s="76"/>
      <c r="T64" s="76"/>
      <c r="U64" s="76"/>
      <c r="V64" s="76"/>
      <c r="W64" s="76"/>
      <c r="X64" s="76"/>
      <c r="Y64" s="76"/>
      <c r="Z64" s="76"/>
      <c r="AA64" s="76"/>
      <c r="AB64" s="33"/>
      <c r="AC64" s="113">
        <v>3</v>
      </c>
      <c r="AD64" s="152"/>
      <c r="AE64" s="16" t="b">
        <v>0</v>
      </c>
      <c r="AF64" s="16">
        <f t="shared" si="1"/>
        <v>3</v>
      </c>
      <c r="AG64" s="16">
        <f t="shared" si="2"/>
        <v>0</v>
      </c>
    </row>
    <row r="65" spans="1:33" ht="30" customHeight="1" thickBot="1" x14ac:dyDescent="0.25">
      <c r="A65" s="165"/>
      <c r="B65" s="166"/>
      <c r="C65" s="166"/>
      <c r="D65" s="166"/>
      <c r="E65" s="166"/>
      <c r="F65" s="166"/>
      <c r="G65" s="166"/>
      <c r="H65" s="166"/>
      <c r="I65" s="166"/>
      <c r="J65" s="167"/>
      <c r="K65" s="172" t="s">
        <v>100</v>
      </c>
      <c r="L65" s="172"/>
      <c r="M65" s="172"/>
      <c r="N65" s="172"/>
      <c r="O65" s="172"/>
      <c r="P65" s="172"/>
      <c r="Q65" s="172"/>
      <c r="R65" s="172"/>
      <c r="S65" s="172"/>
      <c r="T65" s="172"/>
      <c r="U65" s="172"/>
      <c r="V65" s="172"/>
      <c r="W65" s="172"/>
      <c r="X65" s="172"/>
      <c r="Y65" s="172"/>
      <c r="Z65" s="172"/>
      <c r="AA65" s="172"/>
      <c r="AB65" s="34"/>
      <c r="AC65" s="157">
        <v>4</v>
      </c>
      <c r="AD65" s="158"/>
      <c r="AE65" s="16" t="b">
        <v>0</v>
      </c>
      <c r="AF65" s="16">
        <f t="shared" si="1"/>
        <v>4</v>
      </c>
      <c r="AG65" s="16">
        <f t="shared" si="2"/>
        <v>0</v>
      </c>
    </row>
    <row r="66" spans="1:33" ht="19.5" customHeight="1" x14ac:dyDescent="0.2">
      <c r="A66" s="159" t="s">
        <v>63</v>
      </c>
      <c r="B66" s="160"/>
      <c r="C66" s="160"/>
      <c r="D66" s="160"/>
      <c r="E66" s="160"/>
      <c r="F66" s="160"/>
      <c r="G66" s="160"/>
      <c r="H66" s="160"/>
      <c r="I66" s="160"/>
      <c r="J66" s="161"/>
      <c r="K66" s="153" t="s">
        <v>101</v>
      </c>
      <c r="L66" s="153"/>
      <c r="M66" s="153"/>
      <c r="N66" s="153"/>
      <c r="O66" s="153"/>
      <c r="P66" s="153"/>
      <c r="Q66" s="153"/>
      <c r="R66" s="153"/>
      <c r="S66" s="153"/>
      <c r="T66" s="153"/>
      <c r="U66" s="153"/>
      <c r="V66" s="153"/>
      <c r="W66" s="153"/>
      <c r="X66" s="153"/>
      <c r="Y66" s="153"/>
      <c r="Z66" s="153"/>
      <c r="AA66" s="153"/>
      <c r="AB66" s="32"/>
      <c r="AC66" s="142">
        <f>VLOOKUP(K66,Data!$A$29:$B$32,2,0)</f>
        <v>1</v>
      </c>
      <c r="AD66" s="143"/>
      <c r="AE66" s="16" t="b">
        <v>0</v>
      </c>
      <c r="AF66" s="16">
        <f t="shared" si="1"/>
        <v>1</v>
      </c>
      <c r="AG66" s="16">
        <f t="shared" si="2"/>
        <v>0</v>
      </c>
    </row>
    <row r="67" spans="1:33" ht="19.5" customHeight="1" x14ac:dyDescent="0.2">
      <c r="A67" s="162"/>
      <c r="B67" s="163"/>
      <c r="C67" s="163"/>
      <c r="D67" s="163"/>
      <c r="E67" s="163"/>
      <c r="F67" s="163"/>
      <c r="G67" s="163"/>
      <c r="H67" s="163"/>
      <c r="I67" s="163"/>
      <c r="J67" s="164"/>
      <c r="K67" s="76" t="s">
        <v>102</v>
      </c>
      <c r="L67" s="76"/>
      <c r="M67" s="76"/>
      <c r="N67" s="76"/>
      <c r="O67" s="76"/>
      <c r="P67" s="76"/>
      <c r="Q67" s="76"/>
      <c r="R67" s="76"/>
      <c r="S67" s="76"/>
      <c r="T67" s="76"/>
      <c r="U67" s="76"/>
      <c r="V67" s="76"/>
      <c r="W67" s="76"/>
      <c r="X67" s="76"/>
      <c r="Y67" s="76"/>
      <c r="Z67" s="76"/>
      <c r="AA67" s="76"/>
      <c r="AB67" s="33"/>
      <c r="AC67" s="113">
        <v>2</v>
      </c>
      <c r="AD67" s="152"/>
      <c r="AE67" s="16" t="b">
        <v>0</v>
      </c>
      <c r="AF67" s="16">
        <f t="shared" si="1"/>
        <v>2</v>
      </c>
      <c r="AG67" s="16">
        <f t="shared" si="2"/>
        <v>0</v>
      </c>
    </row>
    <row r="68" spans="1:33" ht="19.5" customHeight="1" thickBot="1" x14ac:dyDescent="0.25">
      <c r="A68" s="165"/>
      <c r="B68" s="166"/>
      <c r="C68" s="166"/>
      <c r="D68" s="166"/>
      <c r="E68" s="166"/>
      <c r="F68" s="166"/>
      <c r="G68" s="166"/>
      <c r="H68" s="166"/>
      <c r="I68" s="166"/>
      <c r="J68" s="167"/>
      <c r="K68" s="172" t="s">
        <v>103</v>
      </c>
      <c r="L68" s="172"/>
      <c r="M68" s="172"/>
      <c r="N68" s="172"/>
      <c r="O68" s="172"/>
      <c r="P68" s="172"/>
      <c r="Q68" s="172"/>
      <c r="R68" s="172"/>
      <c r="S68" s="172"/>
      <c r="T68" s="172"/>
      <c r="U68" s="172"/>
      <c r="V68" s="172"/>
      <c r="W68" s="172"/>
      <c r="X68" s="172"/>
      <c r="Y68" s="172"/>
      <c r="Z68" s="172"/>
      <c r="AA68" s="172"/>
      <c r="AB68" s="34"/>
      <c r="AC68" s="157">
        <v>3</v>
      </c>
      <c r="AD68" s="158"/>
      <c r="AE68" s="16" t="b">
        <v>0</v>
      </c>
      <c r="AF68" s="16">
        <f t="shared" si="1"/>
        <v>3</v>
      </c>
      <c r="AG68" s="16">
        <f t="shared" si="2"/>
        <v>0</v>
      </c>
    </row>
    <row r="69" spans="1:33" ht="18.75" customHeight="1" x14ac:dyDescent="0.2">
      <c r="A69" s="159" t="s">
        <v>64</v>
      </c>
      <c r="B69" s="160"/>
      <c r="C69" s="160"/>
      <c r="D69" s="160"/>
      <c r="E69" s="160"/>
      <c r="F69" s="160"/>
      <c r="G69" s="160"/>
      <c r="H69" s="160"/>
      <c r="I69" s="160"/>
      <c r="J69" s="161"/>
      <c r="K69" s="153" t="s">
        <v>106</v>
      </c>
      <c r="L69" s="153"/>
      <c r="M69" s="153"/>
      <c r="N69" s="153"/>
      <c r="O69" s="153"/>
      <c r="P69" s="153"/>
      <c r="Q69" s="153"/>
      <c r="R69" s="153"/>
      <c r="S69" s="153"/>
      <c r="T69" s="153"/>
      <c r="U69" s="153"/>
      <c r="V69" s="153"/>
      <c r="W69" s="153"/>
      <c r="X69" s="153"/>
      <c r="Y69" s="153"/>
      <c r="Z69" s="153"/>
      <c r="AA69" s="153"/>
      <c r="AB69" s="35"/>
      <c r="AC69" s="138">
        <v>1</v>
      </c>
      <c r="AD69" s="139"/>
      <c r="AE69" s="16" t="b">
        <v>0</v>
      </c>
      <c r="AF69" s="16">
        <f t="shared" si="1"/>
        <v>1</v>
      </c>
      <c r="AG69" s="16">
        <f t="shared" si="2"/>
        <v>0</v>
      </c>
    </row>
    <row r="70" spans="1:33" ht="32.25" customHeight="1" x14ac:dyDescent="0.2">
      <c r="A70" s="162"/>
      <c r="B70" s="163"/>
      <c r="C70" s="163"/>
      <c r="D70" s="163"/>
      <c r="E70" s="163"/>
      <c r="F70" s="163"/>
      <c r="G70" s="163"/>
      <c r="H70" s="163"/>
      <c r="I70" s="163"/>
      <c r="J70" s="164"/>
      <c r="K70" s="76" t="s">
        <v>108</v>
      </c>
      <c r="L70" s="76"/>
      <c r="M70" s="76"/>
      <c r="N70" s="76"/>
      <c r="O70" s="76"/>
      <c r="P70" s="76"/>
      <c r="Q70" s="76"/>
      <c r="R70" s="76"/>
      <c r="S70" s="76"/>
      <c r="T70" s="76"/>
      <c r="U70" s="76"/>
      <c r="V70" s="76"/>
      <c r="W70" s="76"/>
      <c r="X70" s="76"/>
      <c r="Y70" s="76"/>
      <c r="Z70" s="76"/>
      <c r="AA70" s="76"/>
      <c r="AB70" s="33"/>
      <c r="AC70" s="113">
        <v>2</v>
      </c>
      <c r="AD70" s="152"/>
      <c r="AE70" s="16" t="b">
        <v>0</v>
      </c>
      <c r="AF70" s="16">
        <f t="shared" si="1"/>
        <v>2</v>
      </c>
      <c r="AG70" s="16">
        <f t="shared" si="2"/>
        <v>0</v>
      </c>
    </row>
    <row r="71" spans="1:33" ht="33.75" customHeight="1" x14ac:dyDescent="0.2">
      <c r="A71" s="162"/>
      <c r="B71" s="163"/>
      <c r="C71" s="163"/>
      <c r="D71" s="163"/>
      <c r="E71" s="163"/>
      <c r="F71" s="163"/>
      <c r="G71" s="163"/>
      <c r="H71" s="163"/>
      <c r="I71" s="163"/>
      <c r="J71" s="164"/>
      <c r="K71" s="76" t="s">
        <v>107</v>
      </c>
      <c r="L71" s="76"/>
      <c r="M71" s="76"/>
      <c r="N71" s="76"/>
      <c r="O71" s="76"/>
      <c r="P71" s="76"/>
      <c r="Q71" s="76"/>
      <c r="R71" s="76"/>
      <c r="S71" s="76"/>
      <c r="T71" s="76"/>
      <c r="U71" s="76"/>
      <c r="V71" s="76"/>
      <c r="W71" s="76"/>
      <c r="X71" s="76"/>
      <c r="Y71" s="76"/>
      <c r="Z71" s="76"/>
      <c r="AA71" s="76"/>
      <c r="AB71" s="33"/>
      <c r="AC71" s="113">
        <v>3</v>
      </c>
      <c r="AD71" s="152"/>
      <c r="AE71" s="16" t="b">
        <v>0</v>
      </c>
      <c r="AF71" s="16">
        <f t="shared" si="1"/>
        <v>3</v>
      </c>
      <c r="AG71" s="16">
        <f t="shared" si="2"/>
        <v>0</v>
      </c>
    </row>
    <row r="72" spans="1:33" ht="32.25" customHeight="1" thickBot="1" x14ac:dyDescent="0.25">
      <c r="A72" s="165"/>
      <c r="B72" s="166"/>
      <c r="C72" s="166"/>
      <c r="D72" s="166"/>
      <c r="E72" s="166"/>
      <c r="F72" s="166"/>
      <c r="G72" s="166"/>
      <c r="H72" s="166"/>
      <c r="I72" s="166"/>
      <c r="J72" s="167"/>
      <c r="K72" s="172" t="s">
        <v>114</v>
      </c>
      <c r="L72" s="172"/>
      <c r="M72" s="172"/>
      <c r="N72" s="172"/>
      <c r="O72" s="172"/>
      <c r="P72" s="172"/>
      <c r="Q72" s="172"/>
      <c r="R72" s="172"/>
      <c r="S72" s="172"/>
      <c r="T72" s="172"/>
      <c r="U72" s="172"/>
      <c r="V72" s="172"/>
      <c r="W72" s="172"/>
      <c r="X72" s="172"/>
      <c r="Y72" s="172"/>
      <c r="Z72" s="172"/>
      <c r="AA72" s="172"/>
      <c r="AB72" s="36"/>
      <c r="AC72" s="140">
        <f>VLOOKUP(K72,Data!$A$42:$B$46,2,0)</f>
        <v>4</v>
      </c>
      <c r="AD72" s="141"/>
      <c r="AE72" s="16" t="b">
        <v>0</v>
      </c>
      <c r="AF72" s="16">
        <f t="shared" si="1"/>
        <v>4</v>
      </c>
      <c r="AG72" s="16">
        <f t="shared" si="2"/>
        <v>0</v>
      </c>
    </row>
    <row r="73" spans="1:33" ht="32.25" customHeight="1" x14ac:dyDescent="0.2">
      <c r="A73" s="154" t="s">
        <v>65</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6"/>
    </row>
    <row r="74" spans="1:33" ht="31.5" customHeight="1" x14ac:dyDescent="0.2">
      <c r="A74" s="136" t="s">
        <v>67</v>
      </c>
      <c r="B74" s="136"/>
      <c r="C74" s="136"/>
      <c r="D74" s="136" t="s">
        <v>68</v>
      </c>
      <c r="E74" s="136"/>
      <c r="F74" s="136"/>
      <c r="G74" s="136"/>
      <c r="H74" s="136"/>
      <c r="I74" s="136"/>
      <c r="J74" s="136"/>
      <c r="K74" s="136" t="s">
        <v>139</v>
      </c>
      <c r="L74" s="136"/>
      <c r="M74" s="136"/>
      <c r="N74" s="136"/>
      <c r="O74" s="136"/>
      <c r="P74" s="136"/>
      <c r="Q74" s="136"/>
      <c r="R74" s="136"/>
      <c r="S74" s="136"/>
      <c r="T74" s="136" t="s">
        <v>70</v>
      </c>
      <c r="U74" s="136"/>
      <c r="V74" s="136"/>
      <c r="W74" s="136"/>
      <c r="X74" s="136"/>
      <c r="Y74" s="136"/>
      <c r="Z74" s="136"/>
      <c r="AA74" s="136"/>
      <c r="AB74" s="136" t="s">
        <v>66</v>
      </c>
      <c r="AC74" s="136"/>
      <c r="AD74" s="136"/>
    </row>
    <row r="75" spans="1:33" ht="18.75" customHeight="1" x14ac:dyDescent="0.2">
      <c r="A75" s="136" t="s">
        <v>109</v>
      </c>
      <c r="B75" s="136"/>
      <c r="C75" s="136"/>
      <c r="D75" s="127">
        <f>VLOOKUP(A75,Data!A50:B53,2,0)</f>
        <v>0</v>
      </c>
      <c r="E75" s="127"/>
      <c r="F75" s="127"/>
      <c r="G75" s="127"/>
      <c r="H75" s="127"/>
      <c r="I75" s="127"/>
      <c r="J75" s="127"/>
      <c r="K75" s="127">
        <f>VLOOKUP($A$75,Data!$A$50:$E$53,3,0)</f>
        <v>0.09</v>
      </c>
      <c r="L75" s="127"/>
      <c r="M75" s="127"/>
      <c r="N75" s="127"/>
      <c r="O75" s="127"/>
      <c r="P75" s="127"/>
      <c r="Q75" s="127"/>
      <c r="R75" s="127"/>
      <c r="S75" s="127"/>
      <c r="T75" s="127">
        <f>VLOOKUP($A$75,Data!$A$50:$E$53,4,0)</f>
        <v>0.04</v>
      </c>
      <c r="U75" s="127"/>
      <c r="V75" s="127"/>
      <c r="W75" s="127"/>
      <c r="X75" s="127"/>
      <c r="Y75" s="127"/>
      <c r="Z75" s="127"/>
      <c r="AA75" s="127"/>
      <c r="AB75" s="37"/>
      <c r="AC75" s="137">
        <v>1</v>
      </c>
      <c r="AD75" s="137"/>
      <c r="AE75" s="16" t="b">
        <v>0</v>
      </c>
      <c r="AF75" s="16">
        <f>AC75</f>
        <v>1</v>
      </c>
      <c r="AG75" s="16">
        <f>IF(AE75=TRUE,1,0)</f>
        <v>0</v>
      </c>
    </row>
    <row r="76" spans="1:33" ht="20.25" customHeight="1" x14ac:dyDescent="0.2">
      <c r="A76" s="136" t="s">
        <v>110</v>
      </c>
      <c r="B76" s="136"/>
      <c r="C76" s="136"/>
      <c r="D76" s="171" t="s">
        <v>71</v>
      </c>
      <c r="E76" s="127"/>
      <c r="F76" s="127"/>
      <c r="G76" s="127"/>
      <c r="H76" s="127"/>
      <c r="I76" s="127"/>
      <c r="J76" s="127"/>
      <c r="K76" s="127">
        <v>0.25</v>
      </c>
      <c r="L76" s="127"/>
      <c r="M76" s="127"/>
      <c r="N76" s="127"/>
      <c r="O76" s="127"/>
      <c r="P76" s="127"/>
      <c r="Q76" s="127"/>
      <c r="R76" s="127"/>
      <c r="S76" s="127"/>
      <c r="T76" s="127">
        <v>0.06</v>
      </c>
      <c r="U76" s="127"/>
      <c r="V76" s="127"/>
      <c r="W76" s="127"/>
      <c r="X76" s="127"/>
      <c r="Y76" s="127"/>
      <c r="Z76" s="127"/>
      <c r="AA76" s="127"/>
      <c r="AB76" s="37"/>
      <c r="AC76" s="137">
        <v>2</v>
      </c>
      <c r="AD76" s="137"/>
      <c r="AE76" s="16" t="b">
        <v>0</v>
      </c>
      <c r="AF76" s="16">
        <f>AC76</f>
        <v>2</v>
      </c>
      <c r="AG76" s="16">
        <f>IF(AE76=TRUE,1,0)</f>
        <v>0</v>
      </c>
    </row>
    <row r="77" spans="1:33" ht="19.5" customHeight="1" x14ac:dyDescent="0.2">
      <c r="A77" s="136" t="s">
        <v>111</v>
      </c>
      <c r="B77" s="136"/>
      <c r="C77" s="136"/>
      <c r="D77" s="127">
        <v>-0.35</v>
      </c>
      <c r="E77" s="127"/>
      <c r="F77" s="127"/>
      <c r="G77" s="127"/>
      <c r="H77" s="127"/>
      <c r="I77" s="127"/>
      <c r="J77" s="127"/>
      <c r="K77" s="127">
        <v>0.4</v>
      </c>
      <c r="L77" s="127"/>
      <c r="M77" s="127"/>
      <c r="N77" s="127"/>
      <c r="O77" s="127"/>
      <c r="P77" s="127"/>
      <c r="Q77" s="127"/>
      <c r="R77" s="127"/>
      <c r="S77" s="127"/>
      <c r="T77" s="127">
        <v>0.1</v>
      </c>
      <c r="U77" s="127"/>
      <c r="V77" s="127"/>
      <c r="W77" s="127"/>
      <c r="X77" s="127"/>
      <c r="Y77" s="127"/>
      <c r="Z77" s="127"/>
      <c r="AA77" s="127"/>
      <c r="AB77" s="37"/>
      <c r="AC77" s="137">
        <v>3</v>
      </c>
      <c r="AD77" s="137"/>
      <c r="AE77" s="16" t="b">
        <v>0</v>
      </c>
      <c r="AF77" s="16">
        <f>AC77</f>
        <v>3</v>
      </c>
      <c r="AG77" s="16">
        <f>IF(AE77=TRUE,1,0)</f>
        <v>0</v>
      </c>
    </row>
    <row r="78" spans="1:33" ht="20.25" customHeight="1" x14ac:dyDescent="0.2">
      <c r="A78" s="136" t="s">
        <v>112</v>
      </c>
      <c r="B78" s="136"/>
      <c r="C78" s="136"/>
      <c r="D78" s="127">
        <v>-0.5</v>
      </c>
      <c r="E78" s="127"/>
      <c r="F78" s="127"/>
      <c r="G78" s="127"/>
      <c r="H78" s="127"/>
      <c r="I78" s="127"/>
      <c r="J78" s="127"/>
      <c r="K78" s="127">
        <v>1.25</v>
      </c>
      <c r="L78" s="127"/>
      <c r="M78" s="127"/>
      <c r="N78" s="127"/>
      <c r="O78" s="127"/>
      <c r="P78" s="127"/>
      <c r="Q78" s="127"/>
      <c r="R78" s="127"/>
      <c r="S78" s="127"/>
      <c r="T78" s="127">
        <v>0.15</v>
      </c>
      <c r="U78" s="127"/>
      <c r="V78" s="127"/>
      <c r="W78" s="127"/>
      <c r="X78" s="127"/>
      <c r="Y78" s="127"/>
      <c r="Z78" s="127"/>
      <c r="AA78" s="127"/>
      <c r="AB78" s="37"/>
      <c r="AC78" s="137">
        <v>4</v>
      </c>
      <c r="AD78" s="137"/>
      <c r="AE78" s="16" t="b">
        <v>0</v>
      </c>
      <c r="AF78" s="16">
        <f>AC78</f>
        <v>4</v>
      </c>
      <c r="AG78" s="16">
        <f>IF(AE78=TRUE,1,0)</f>
        <v>0</v>
      </c>
    </row>
    <row r="79" spans="1:33" s="22" customFormat="1" ht="20.25" customHeight="1" x14ac:dyDescent="0.2">
      <c r="A79" s="128" t="s">
        <v>72</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30"/>
    </row>
    <row r="80" spans="1:33" s="22" customFormat="1" ht="19.5" customHeight="1" x14ac:dyDescent="0.2">
      <c r="A80" s="131" t="s">
        <v>73</v>
      </c>
      <c r="B80" s="131"/>
      <c r="C80" s="131"/>
      <c r="D80" s="131"/>
      <c r="E80" s="38"/>
      <c r="F80" s="132" t="s">
        <v>74</v>
      </c>
      <c r="G80" s="132"/>
      <c r="H80" s="132"/>
      <c r="I80" s="132"/>
      <c r="J80" s="132"/>
      <c r="K80" s="132" t="s">
        <v>75</v>
      </c>
      <c r="L80" s="132"/>
      <c r="M80" s="132"/>
      <c r="N80" s="133" t="s">
        <v>76</v>
      </c>
      <c r="O80" s="134"/>
      <c r="P80" s="134"/>
      <c r="Q80" s="134"/>
      <c r="R80" s="134"/>
      <c r="S80" s="135"/>
      <c r="T80" s="133" t="s">
        <v>77</v>
      </c>
      <c r="U80" s="134"/>
      <c r="V80" s="134"/>
      <c r="W80" s="134"/>
      <c r="X80" s="134"/>
      <c r="Y80" s="134"/>
      <c r="Z80" s="134"/>
      <c r="AA80" s="135"/>
      <c r="AB80" s="132" t="s">
        <v>78</v>
      </c>
      <c r="AC80" s="132"/>
      <c r="AD80" s="132"/>
    </row>
    <row r="81" spans="1:30" s="22" customFormat="1" ht="41.25" customHeight="1" x14ac:dyDescent="0.2">
      <c r="A81" s="214" t="s">
        <v>79</v>
      </c>
      <c r="B81" s="215"/>
      <c r="C81" s="215"/>
      <c r="D81" s="216"/>
      <c r="E81" s="39"/>
      <c r="F81" s="112" t="s">
        <v>80</v>
      </c>
      <c r="G81" s="112"/>
      <c r="H81" s="112"/>
      <c r="I81" s="112"/>
      <c r="J81" s="112"/>
      <c r="K81" s="112" t="s">
        <v>81</v>
      </c>
      <c r="L81" s="112"/>
      <c r="M81" s="112"/>
      <c r="N81" s="121" t="s">
        <v>82</v>
      </c>
      <c r="O81" s="122"/>
      <c r="P81" s="122"/>
      <c r="Q81" s="122"/>
      <c r="R81" s="122"/>
      <c r="S81" s="123"/>
      <c r="T81" s="112" t="s">
        <v>83</v>
      </c>
      <c r="U81" s="112"/>
      <c r="V81" s="112"/>
      <c r="W81" s="112"/>
      <c r="X81" s="112"/>
      <c r="Y81" s="112"/>
      <c r="Z81" s="112"/>
      <c r="AA81" s="112"/>
      <c r="AB81" s="112" t="s">
        <v>84</v>
      </c>
      <c r="AC81" s="112"/>
      <c r="AD81" s="112"/>
    </row>
    <row r="82" spans="1:30" s="22" customFormat="1" ht="45" customHeight="1" x14ac:dyDescent="0.2">
      <c r="A82" s="111" t="s">
        <v>85</v>
      </c>
      <c r="B82" s="111"/>
      <c r="C82" s="111"/>
      <c r="D82" s="111"/>
      <c r="E82" s="40"/>
      <c r="F82" s="113" t="str">
        <f>IF(PRODUCT(SUM($AG$51:$AG$54), SUM($AG$55:$AG$58),SUM($AG$59:$AG$61),SUM($AG$62:$AG$65),SUM($AG$66:$AG$68), SUM($AG$69:$AG$72),SUM($AG$75:$AG$78))=0,"VUI LÒNG CHỌN TẤT CẢ CÁC MỤC TRONG PHẦN KHẢO SÁT MỨC ĐỘ CHẤP NHẬN RỦI RO TRONG ĐẦU TƯ",IF(PRODUCT(SUM($AG$51:$AG$54),SUM($AG$55:$AG$58),SUM($AG$59:$AG$61),SUM($AG$62:$AG$65), SUM($AG$66:$AG$68), SUM($AG$69:$AG$72),SUM($AG$75:$AG$78))&lt;&gt;1,"VUI LÒNG CHỌN DUY NHẤT MỘT TRƯỜNG  HỢP",VLOOKUP(TRUE,$AE$51:$AF$54,2,0)+VLOOKUP(TRUE,$AE$55:$AF$58,2,0)+VLOOKUP(TRUE,$AE$59:$AF$61,2,0)+VLOOKUP(TRUE,$AE$62:$AF$65,2,0)+VLOOKUP(TRUE,$AE$66:$AF$68,2,0)+VLOOKUP(TRUE,$AE$69:$AF$72,2,0)+VLOOKUP(TRUE,$AE$75:$AF$78,2,0)))</f>
        <v>VUI LÒNG CHỌN TẤT CẢ CÁC MỤC TRONG PHẦN KHẢO SÁT MỨC ĐỘ CHẤP NHẬN RỦI RO TRONG ĐẦU TƯ</v>
      </c>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5"/>
    </row>
    <row r="83" spans="1:30" s="22" customFormat="1" ht="29.25" customHeight="1" x14ac:dyDescent="0.2">
      <c r="A83" s="124" t="s">
        <v>86</v>
      </c>
      <c r="B83" s="125"/>
      <c r="C83" s="125"/>
      <c r="D83" s="126"/>
      <c r="E83" s="41"/>
      <c r="F83" s="116" t="str">
        <f>IF(OR(F82="VUI LÒNG CHỌN DUY NHẤT MỘT TRƯỜNG  HỢP", F82="VUI LÒNG CHỌN TẤT CẢ CÁC MỤC TRONG PHẦN KHẢO SÁT MỨC ĐỘ CHẤP NHẬN RỦI RO TRONG ĐẦU TƯ"),"",IF(F82&lt;9,"Thấp",IF(AND(F82&gt;=9,F82&lt;=12),"Tương đối thấp",IF(AND(F82&gt;=13,F82&lt;=16),"Trung bình",IF(AND(F82&gt;=17,F82&lt;=22),"Tương đối cao",IF(AND(F82&gt;=13,F82&lt;=26),"Cao"))))))</f>
        <v/>
      </c>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8"/>
    </row>
    <row r="84" spans="1:30" ht="57" customHeight="1" x14ac:dyDescent="0.2">
      <c r="A84" s="119" t="s">
        <v>140</v>
      </c>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row>
    <row r="85" spans="1:30" ht="23.25" customHeight="1" x14ac:dyDescent="0.2">
      <c r="A85" s="98" t="s">
        <v>87</v>
      </c>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100"/>
    </row>
    <row r="86" spans="1:30" ht="81.75" customHeight="1" x14ac:dyDescent="0.2">
      <c r="A86" s="101" t="s">
        <v>113</v>
      </c>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row>
    <row r="87" spans="1:30" ht="18.75" customHeight="1" x14ac:dyDescent="0.2">
      <c r="A87" s="102" t="s">
        <v>88</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4"/>
    </row>
    <row r="88" spans="1:30" ht="36.75" customHeight="1" x14ac:dyDescent="0.25">
      <c r="A88" s="105" t="s">
        <v>141</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7"/>
    </row>
    <row r="89" spans="1:30" ht="34.5" customHeight="1" x14ac:dyDescent="0.2">
      <c r="A89" s="108" t="s">
        <v>123</v>
      </c>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10"/>
    </row>
  </sheetData>
  <sheetProtection algorithmName="SHA-512" hashValue="W5YRvleY4DQT2E1HvdmIWCQUCLds11Ms6KEgwGgd8wKmbhCDO3xYwSw1ERLlnZxAYE8tB89oQyGS3jB/cyhwPQ==" saltValue="z2RbsVMLlGRm7wi3+ppdPg==" spinCount="100000" sheet="1" objects="1" scenarios="1"/>
  <dataConsolidate/>
  <mergeCells count="232">
    <mergeCell ref="K71:AA71"/>
    <mergeCell ref="K72:AA72"/>
    <mergeCell ref="AC70:AD70"/>
    <mergeCell ref="AC71:AD71"/>
    <mergeCell ref="A59:J61"/>
    <mergeCell ref="K59:AA59"/>
    <mergeCell ref="K60:AA60"/>
    <mergeCell ref="K61:AA61"/>
    <mergeCell ref="AC60:AD60"/>
    <mergeCell ref="AC61:AD61"/>
    <mergeCell ref="K62:AA62"/>
    <mergeCell ref="K63:AA63"/>
    <mergeCell ref="K64:AA64"/>
    <mergeCell ref="A77:C77"/>
    <mergeCell ref="A74:C74"/>
    <mergeCell ref="D74:J74"/>
    <mergeCell ref="K74:S74"/>
    <mergeCell ref="A75:C75"/>
    <mergeCell ref="D75:J75"/>
    <mergeCell ref="K75:S75"/>
    <mergeCell ref="T74:AA74"/>
    <mergeCell ref="T75:AA75"/>
    <mergeCell ref="A76:C76"/>
    <mergeCell ref="D77:J77"/>
    <mergeCell ref="K77:S77"/>
    <mergeCell ref="T76:AA76"/>
    <mergeCell ref="T77:AA77"/>
    <mergeCell ref="A40:K40"/>
    <mergeCell ref="A33:N33"/>
    <mergeCell ref="A32:AD32"/>
    <mergeCell ref="O33:AB33"/>
    <mergeCell ref="A34:N34"/>
    <mergeCell ref="K29:O29"/>
    <mergeCell ref="K28:O28"/>
    <mergeCell ref="Q23:U23"/>
    <mergeCell ref="P24:U24"/>
    <mergeCell ref="Z23:AB23"/>
    <mergeCell ref="A27:J27"/>
    <mergeCell ref="D28:J28"/>
    <mergeCell ref="A25:J25"/>
    <mergeCell ref="A26:J26"/>
    <mergeCell ref="A23:J23"/>
    <mergeCell ref="A24:J24"/>
    <mergeCell ref="P28:U28"/>
    <mergeCell ref="V25:AB25"/>
    <mergeCell ref="V26:AB26"/>
    <mergeCell ref="V27:AB27"/>
    <mergeCell ref="G5:L5"/>
    <mergeCell ref="G6:AD6"/>
    <mergeCell ref="A7:G7"/>
    <mergeCell ref="V4:AA4"/>
    <mergeCell ref="Q4:U4"/>
    <mergeCell ref="P22:U22"/>
    <mergeCell ref="A35:N35"/>
    <mergeCell ref="A22:J22"/>
    <mergeCell ref="O39:AB39"/>
    <mergeCell ref="A49:B49"/>
    <mergeCell ref="C49:AD49"/>
    <mergeCell ref="O45:AB45"/>
    <mergeCell ref="O46:AB46"/>
    <mergeCell ref="O47:AB47"/>
    <mergeCell ref="A1:AD1"/>
    <mergeCell ref="A2:AD2"/>
    <mergeCell ref="A3:AD3"/>
    <mergeCell ref="P12:W12"/>
    <mergeCell ref="X12:Y12"/>
    <mergeCell ref="D12:H12"/>
    <mergeCell ref="M12:N12"/>
    <mergeCell ref="T8:AB8"/>
    <mergeCell ref="M9:S9"/>
    <mergeCell ref="T9:AB9"/>
    <mergeCell ref="M5:Y5"/>
    <mergeCell ref="Z5:AD5"/>
    <mergeCell ref="M4:P4"/>
    <mergeCell ref="AB4:AD4"/>
    <mergeCell ref="J12:L12"/>
    <mergeCell ref="A4:F4"/>
    <mergeCell ref="A5:F5"/>
    <mergeCell ref="A6:F6"/>
    <mergeCell ref="G4:L4"/>
    <mergeCell ref="K68:AA68"/>
    <mergeCell ref="K69:AA69"/>
    <mergeCell ref="AC67:AD67"/>
    <mergeCell ref="AC68:AD68"/>
    <mergeCell ref="AC69:AD69"/>
    <mergeCell ref="A66:J68"/>
    <mergeCell ref="A69:J72"/>
    <mergeCell ref="K70:AA70"/>
    <mergeCell ref="V28:AB28"/>
    <mergeCell ref="O35:AB35"/>
    <mergeCell ref="P29:U29"/>
    <mergeCell ref="V29:AB29"/>
    <mergeCell ref="A50:AD50"/>
    <mergeCell ref="C46:N46"/>
    <mergeCell ref="C47:N47"/>
    <mergeCell ref="O34:AB34"/>
    <mergeCell ref="A29:J30"/>
    <mergeCell ref="A31:J31"/>
    <mergeCell ref="K31:AB31"/>
    <mergeCell ref="C45:N45"/>
    <mergeCell ref="C44:N44"/>
    <mergeCell ref="O40:AB40"/>
    <mergeCell ref="A42:N42"/>
    <mergeCell ref="O42:AB42"/>
    <mergeCell ref="K55:AA55"/>
    <mergeCell ref="K56:AA56"/>
    <mergeCell ref="K57:AA57"/>
    <mergeCell ref="K58:AA58"/>
    <mergeCell ref="AC55:AD55"/>
    <mergeCell ref="AC56:AD56"/>
    <mergeCell ref="AC57:AD57"/>
    <mergeCell ref="K66:AA66"/>
    <mergeCell ref="AC66:AD66"/>
    <mergeCell ref="K65:AA65"/>
    <mergeCell ref="AC63:AD63"/>
    <mergeCell ref="AC64:AD64"/>
    <mergeCell ref="AC65:AD65"/>
    <mergeCell ref="AB74:AD74"/>
    <mergeCell ref="AC75:AD75"/>
    <mergeCell ref="AC76:AD76"/>
    <mergeCell ref="AC77:AD77"/>
    <mergeCell ref="AC78:AD78"/>
    <mergeCell ref="AC51:AD51"/>
    <mergeCell ref="AC58:AD58"/>
    <mergeCell ref="AC59:AD59"/>
    <mergeCell ref="AC62:AD62"/>
    <mergeCell ref="AC72:AD72"/>
    <mergeCell ref="A73:AD73"/>
    <mergeCell ref="AC52:AD52"/>
    <mergeCell ref="AC53:AD53"/>
    <mergeCell ref="AC54:AD54"/>
    <mergeCell ref="A51:J54"/>
    <mergeCell ref="K51:AA51"/>
    <mergeCell ref="K52:AA52"/>
    <mergeCell ref="K53:AA53"/>
    <mergeCell ref="K54:AA54"/>
    <mergeCell ref="D76:J76"/>
    <mergeCell ref="K76:S76"/>
    <mergeCell ref="A55:J58"/>
    <mergeCell ref="A62:J65"/>
    <mergeCell ref="K67:AA67"/>
    <mergeCell ref="D78:J78"/>
    <mergeCell ref="K78:S78"/>
    <mergeCell ref="T78:AA78"/>
    <mergeCell ref="A79:AD79"/>
    <mergeCell ref="A80:D80"/>
    <mergeCell ref="F80:J80"/>
    <mergeCell ref="K80:M80"/>
    <mergeCell ref="T80:AA80"/>
    <mergeCell ref="N80:S80"/>
    <mergeCell ref="A78:C78"/>
    <mergeCell ref="AB80:AD80"/>
    <mergeCell ref="A85:AD85"/>
    <mergeCell ref="A86:AD86"/>
    <mergeCell ref="A87:AD87"/>
    <mergeCell ref="A88:AD88"/>
    <mergeCell ref="A89:AD89"/>
    <mergeCell ref="A82:D82"/>
    <mergeCell ref="A81:D81"/>
    <mergeCell ref="F81:J81"/>
    <mergeCell ref="K81:M81"/>
    <mergeCell ref="T81:AA81"/>
    <mergeCell ref="F82:AD82"/>
    <mergeCell ref="F83:AD83"/>
    <mergeCell ref="A84:AD84"/>
    <mergeCell ref="N81:S81"/>
    <mergeCell ref="A83:D83"/>
    <mergeCell ref="AB81:AD81"/>
    <mergeCell ref="H8:K8"/>
    <mergeCell ref="H7:AA7"/>
    <mergeCell ref="H9:K9"/>
    <mergeCell ref="A21:N21"/>
    <mergeCell ref="A11:AD11"/>
    <mergeCell ref="A16:N16"/>
    <mergeCell ref="A17:N17"/>
    <mergeCell ref="P14:AB14"/>
    <mergeCell ref="P15:AB15"/>
    <mergeCell ref="P16:AB16"/>
    <mergeCell ref="P17:AB17"/>
    <mergeCell ref="Z12:AC12"/>
    <mergeCell ref="Z13:AB13"/>
    <mergeCell ref="M8:S8"/>
    <mergeCell ref="A14:N14"/>
    <mergeCell ref="A15:N15"/>
    <mergeCell ref="P26:U26"/>
    <mergeCell ref="V24:AB24"/>
    <mergeCell ref="A45:B45"/>
    <mergeCell ref="A46:B46"/>
    <mergeCell ref="A47:B47"/>
    <mergeCell ref="A48:B48"/>
    <mergeCell ref="P19:AB19"/>
    <mergeCell ref="P20:AB20"/>
    <mergeCell ref="P21:AB21"/>
    <mergeCell ref="C48:N48"/>
    <mergeCell ref="O48:AB48"/>
    <mergeCell ref="L23:O23"/>
    <mergeCell ref="K24:O24"/>
    <mergeCell ref="P25:U25"/>
    <mergeCell ref="K26:O26"/>
    <mergeCell ref="P27:U27"/>
    <mergeCell ref="K27:O27"/>
    <mergeCell ref="A43:AD43"/>
    <mergeCell ref="A38:N38"/>
    <mergeCell ref="O38:AB38"/>
    <mergeCell ref="K30:AB30"/>
    <mergeCell ref="AC29:AC30"/>
    <mergeCell ref="AD29:AD30"/>
    <mergeCell ref="A39:N39"/>
    <mergeCell ref="A41:N41"/>
    <mergeCell ref="O41:AB41"/>
    <mergeCell ref="A28:B28"/>
    <mergeCell ref="A44:B44"/>
    <mergeCell ref="A9:G9"/>
    <mergeCell ref="A8:G8"/>
    <mergeCell ref="A10:G10"/>
    <mergeCell ref="H10:AD10"/>
    <mergeCell ref="A12:B12"/>
    <mergeCell ref="A13:K13"/>
    <mergeCell ref="L13:Y13"/>
    <mergeCell ref="V22:AB22"/>
    <mergeCell ref="V23:Y23"/>
    <mergeCell ref="A36:AD36"/>
    <mergeCell ref="A37:J37"/>
    <mergeCell ref="L37:N37"/>
    <mergeCell ref="P37:AA37"/>
    <mergeCell ref="M40:N40"/>
    <mergeCell ref="O44:AB44"/>
    <mergeCell ref="A18:AD18"/>
    <mergeCell ref="A19:N19"/>
    <mergeCell ref="A20:N20"/>
    <mergeCell ref="K22:O22"/>
    <mergeCell ref="K25:O25"/>
  </mergeCells>
  <dataValidations count="4">
    <dataValidation type="list" allowBlank="1" showInputMessage="1" showErrorMessage="1" sqref="AD12 C12 I12 M12:N12 X12:Y12">
      <formula1>"-,1,2,3,4,5"</formula1>
    </dataValidation>
    <dataValidation type="list" allowBlank="1" showInputMessage="1" showErrorMessage="1" sqref="Q4">
      <formula1>"Nam, Nữ"</formula1>
    </dataValidation>
    <dataValidation type="list" allowBlank="1" showInputMessage="1" showErrorMessage="1" sqref="K66:K68">
      <formula1>"Chọn,Dưới 5 năm, Khoảng từ 5 đến 10 năm, Trên 10 năm"</formula1>
    </dataValidation>
    <dataValidation showInputMessage="1" showErrorMessage="1" sqref="K69:AA72"/>
  </dataValidations>
  <pageMargins left="0.25" right="0.25"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27</xdr:col>
                    <xdr:colOff>9525</xdr:colOff>
                    <xdr:row>74</xdr:row>
                    <xdr:rowOff>9525</xdr:rowOff>
                  </from>
                  <to>
                    <xdr:col>28</xdr:col>
                    <xdr:colOff>0</xdr:colOff>
                    <xdr:row>74</xdr:row>
                    <xdr:rowOff>228600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27</xdr:col>
                    <xdr:colOff>9525</xdr:colOff>
                    <xdr:row>75</xdr:row>
                    <xdr:rowOff>19050</xdr:rowOff>
                  </from>
                  <to>
                    <xdr:col>28</xdr:col>
                    <xdr:colOff>19050</xdr:colOff>
                    <xdr:row>75</xdr:row>
                    <xdr:rowOff>238125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27</xdr:col>
                    <xdr:colOff>9525</xdr:colOff>
                    <xdr:row>76</xdr:row>
                    <xdr:rowOff>9525</xdr:rowOff>
                  </from>
                  <to>
                    <xdr:col>27</xdr:col>
                    <xdr:colOff>266700</xdr:colOff>
                    <xdr:row>76</xdr:row>
                    <xdr:rowOff>228600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27</xdr:col>
                    <xdr:colOff>9525</xdr:colOff>
                    <xdr:row>77</xdr:row>
                    <xdr:rowOff>19050</xdr:rowOff>
                  </from>
                  <to>
                    <xdr:col>27</xdr:col>
                    <xdr:colOff>257175</xdr:colOff>
                    <xdr:row>77</xdr:row>
                    <xdr:rowOff>238125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27</xdr:col>
                    <xdr:colOff>19050</xdr:colOff>
                    <xdr:row>50</xdr:row>
                    <xdr:rowOff>57150</xdr:rowOff>
                  </from>
                  <to>
                    <xdr:col>28</xdr:col>
                    <xdr:colOff>9525</xdr:colOff>
                    <xdr:row>50</xdr:row>
                    <xdr:rowOff>285750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27</xdr:col>
                    <xdr:colOff>19050</xdr:colOff>
                    <xdr:row>51</xdr:row>
                    <xdr:rowOff>47625</xdr:rowOff>
                  </from>
                  <to>
                    <xdr:col>28</xdr:col>
                    <xdr:colOff>9525</xdr:colOff>
                    <xdr:row>52</xdr:row>
                    <xdr:rowOff>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27</xdr:col>
                    <xdr:colOff>19050</xdr:colOff>
                    <xdr:row>52</xdr:row>
                    <xdr:rowOff>66675</xdr:rowOff>
                  </from>
                  <to>
                    <xdr:col>28</xdr:col>
                    <xdr:colOff>9525</xdr:colOff>
                    <xdr:row>53</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27</xdr:col>
                    <xdr:colOff>19050</xdr:colOff>
                    <xdr:row>53</xdr:row>
                    <xdr:rowOff>28575</xdr:rowOff>
                  </from>
                  <to>
                    <xdr:col>28</xdr:col>
                    <xdr:colOff>9525</xdr:colOff>
                    <xdr:row>54</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27</xdr:col>
                    <xdr:colOff>19050</xdr:colOff>
                    <xdr:row>54</xdr:row>
                    <xdr:rowOff>38100</xdr:rowOff>
                  </from>
                  <to>
                    <xdr:col>28</xdr:col>
                    <xdr:colOff>9525</xdr:colOff>
                    <xdr:row>54</xdr:row>
                    <xdr:rowOff>266700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27</xdr:col>
                    <xdr:colOff>19050</xdr:colOff>
                    <xdr:row>55</xdr:row>
                    <xdr:rowOff>47625</xdr:rowOff>
                  </from>
                  <to>
                    <xdr:col>28</xdr:col>
                    <xdr:colOff>9525</xdr:colOff>
                    <xdr:row>55</xdr:row>
                    <xdr:rowOff>276225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27</xdr:col>
                    <xdr:colOff>19050</xdr:colOff>
                    <xdr:row>56</xdr:row>
                    <xdr:rowOff>95250</xdr:rowOff>
                  </from>
                  <to>
                    <xdr:col>28</xdr:col>
                    <xdr:colOff>9525</xdr:colOff>
                    <xdr:row>56</xdr:row>
                    <xdr:rowOff>323850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27</xdr:col>
                    <xdr:colOff>19050</xdr:colOff>
                    <xdr:row>57</xdr:row>
                    <xdr:rowOff>104775</xdr:rowOff>
                  </from>
                  <to>
                    <xdr:col>28</xdr:col>
                    <xdr:colOff>9525</xdr:colOff>
                    <xdr:row>57</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27</xdr:col>
                    <xdr:colOff>19050</xdr:colOff>
                    <xdr:row>58</xdr:row>
                    <xdr:rowOff>19050</xdr:rowOff>
                  </from>
                  <to>
                    <xdr:col>28</xdr:col>
                    <xdr:colOff>9525</xdr:colOff>
                    <xdr:row>58</xdr:row>
                    <xdr:rowOff>247650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27</xdr:col>
                    <xdr:colOff>19050</xdr:colOff>
                    <xdr:row>59</xdr:row>
                    <xdr:rowOff>114300</xdr:rowOff>
                  </from>
                  <to>
                    <xdr:col>28</xdr:col>
                    <xdr:colOff>9525</xdr:colOff>
                    <xdr:row>59</xdr:row>
                    <xdr:rowOff>342900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27</xdr:col>
                    <xdr:colOff>19050</xdr:colOff>
                    <xdr:row>60</xdr:row>
                    <xdr:rowOff>209550</xdr:rowOff>
                  </from>
                  <to>
                    <xdr:col>28</xdr:col>
                    <xdr:colOff>9525</xdr:colOff>
                    <xdr:row>60</xdr:row>
                    <xdr:rowOff>438150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27</xdr:col>
                    <xdr:colOff>19050</xdr:colOff>
                    <xdr:row>61</xdr:row>
                    <xdr:rowOff>123825</xdr:rowOff>
                  </from>
                  <to>
                    <xdr:col>28</xdr:col>
                    <xdr:colOff>9525</xdr:colOff>
                    <xdr:row>61</xdr:row>
                    <xdr:rowOff>352425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27</xdr:col>
                    <xdr:colOff>19050</xdr:colOff>
                    <xdr:row>62</xdr:row>
                    <xdr:rowOff>19050</xdr:rowOff>
                  </from>
                  <to>
                    <xdr:col>28</xdr:col>
                    <xdr:colOff>9525</xdr:colOff>
                    <xdr:row>62</xdr:row>
                    <xdr:rowOff>247650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27</xdr:col>
                    <xdr:colOff>19050</xdr:colOff>
                    <xdr:row>63</xdr:row>
                    <xdr:rowOff>114300</xdr:rowOff>
                  </from>
                  <to>
                    <xdr:col>28</xdr:col>
                    <xdr:colOff>9525</xdr:colOff>
                    <xdr:row>63</xdr:row>
                    <xdr:rowOff>342900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27</xdr:col>
                    <xdr:colOff>19050</xdr:colOff>
                    <xdr:row>64</xdr:row>
                    <xdr:rowOff>104775</xdr:rowOff>
                  </from>
                  <to>
                    <xdr:col>28</xdr:col>
                    <xdr:colOff>9525</xdr:colOff>
                    <xdr:row>64</xdr:row>
                    <xdr:rowOff>333375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27</xdr:col>
                    <xdr:colOff>19050</xdr:colOff>
                    <xdr:row>65</xdr:row>
                    <xdr:rowOff>19050</xdr:rowOff>
                  </from>
                  <to>
                    <xdr:col>28</xdr:col>
                    <xdr:colOff>9525</xdr:colOff>
                    <xdr:row>66</xdr:row>
                    <xdr:rowOff>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27</xdr:col>
                    <xdr:colOff>19050</xdr:colOff>
                    <xdr:row>66</xdr:row>
                    <xdr:rowOff>28575</xdr:rowOff>
                  </from>
                  <to>
                    <xdr:col>28</xdr:col>
                    <xdr:colOff>9525</xdr:colOff>
                    <xdr:row>67</xdr:row>
                    <xdr:rowOff>9525</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27</xdr:col>
                    <xdr:colOff>19050</xdr:colOff>
                    <xdr:row>67</xdr:row>
                    <xdr:rowOff>28575</xdr:rowOff>
                  </from>
                  <to>
                    <xdr:col>28</xdr:col>
                    <xdr:colOff>9525</xdr:colOff>
                    <xdr:row>68</xdr:row>
                    <xdr:rowOff>9525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27</xdr:col>
                    <xdr:colOff>19050</xdr:colOff>
                    <xdr:row>68</xdr:row>
                    <xdr:rowOff>19050</xdr:rowOff>
                  </from>
                  <to>
                    <xdr:col>28</xdr:col>
                    <xdr:colOff>9525</xdr:colOff>
                    <xdr:row>69</xdr:row>
                    <xdr:rowOff>9525</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27</xdr:col>
                    <xdr:colOff>19050</xdr:colOff>
                    <xdr:row>69</xdr:row>
                    <xdr:rowOff>104775</xdr:rowOff>
                  </from>
                  <to>
                    <xdr:col>28</xdr:col>
                    <xdr:colOff>9525</xdr:colOff>
                    <xdr:row>69</xdr:row>
                    <xdr:rowOff>333375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27</xdr:col>
                    <xdr:colOff>19050</xdr:colOff>
                    <xdr:row>70</xdr:row>
                    <xdr:rowOff>123825</xdr:rowOff>
                  </from>
                  <to>
                    <xdr:col>28</xdr:col>
                    <xdr:colOff>9525</xdr:colOff>
                    <xdr:row>70</xdr:row>
                    <xdr:rowOff>352425</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27</xdr:col>
                    <xdr:colOff>19050</xdr:colOff>
                    <xdr:row>71</xdr:row>
                    <xdr:rowOff>104775</xdr:rowOff>
                  </from>
                  <to>
                    <xdr:col>28</xdr:col>
                    <xdr:colOff>9525</xdr:colOff>
                    <xdr:row>71</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53"/>
  <sheetViews>
    <sheetView topLeftCell="A25" workbookViewId="0">
      <selection activeCell="H37" sqref="H37"/>
    </sheetView>
  </sheetViews>
  <sheetFormatPr defaultRowHeight="11.25" x14ac:dyDescent="0.2"/>
  <cols>
    <col min="1" max="1" width="72.33203125" style="7" bestFit="1" customWidth="1"/>
    <col min="2" max="2" width="19.5" style="4" bestFit="1" customWidth="1"/>
    <col min="3" max="3" width="13.83203125" style="4" bestFit="1" customWidth="1"/>
    <col min="4" max="4" width="9.1640625" style="4" bestFit="1" customWidth="1"/>
    <col min="5" max="16384" width="9.33203125" style="4"/>
  </cols>
  <sheetData>
    <row r="1" spans="1:2" x14ac:dyDescent="0.2">
      <c r="A1" s="3" t="s">
        <v>4</v>
      </c>
    </row>
    <row r="2" spans="1:2" x14ac:dyDescent="0.2">
      <c r="A2" s="5" t="s">
        <v>121</v>
      </c>
      <c r="B2" s="6">
        <v>0</v>
      </c>
    </row>
    <row r="3" spans="1:2" x14ac:dyDescent="0.2">
      <c r="A3" s="5" t="s">
        <v>1</v>
      </c>
      <c r="B3" s="6">
        <v>1</v>
      </c>
    </row>
    <row r="4" spans="1:2" x14ac:dyDescent="0.2">
      <c r="A4" s="5" t="s">
        <v>3</v>
      </c>
      <c r="B4" s="6">
        <v>2</v>
      </c>
    </row>
    <row r="5" spans="1:2" x14ac:dyDescent="0.2">
      <c r="A5" s="5" t="s">
        <v>5</v>
      </c>
      <c r="B5" s="6">
        <v>3</v>
      </c>
    </row>
    <row r="6" spans="1:2" x14ac:dyDescent="0.2">
      <c r="A6" s="5" t="s">
        <v>6</v>
      </c>
      <c r="B6" s="6">
        <v>4</v>
      </c>
    </row>
    <row r="8" spans="1:2" x14ac:dyDescent="0.2">
      <c r="A8" s="3" t="s">
        <v>89</v>
      </c>
    </row>
    <row r="9" spans="1:2" x14ac:dyDescent="0.2">
      <c r="A9" s="5" t="s">
        <v>121</v>
      </c>
      <c r="B9" s="5">
        <v>0</v>
      </c>
    </row>
    <row r="10" spans="1:2" x14ac:dyDescent="0.2">
      <c r="A10" s="5" t="s">
        <v>2</v>
      </c>
      <c r="B10" s="6">
        <v>1</v>
      </c>
    </row>
    <row r="11" spans="1:2" x14ac:dyDescent="0.2">
      <c r="A11" s="5" t="s">
        <v>90</v>
      </c>
      <c r="B11" s="6">
        <v>2</v>
      </c>
    </row>
    <row r="12" spans="1:2" ht="12" customHeight="1" x14ac:dyDescent="0.2">
      <c r="A12" s="5" t="s">
        <v>91</v>
      </c>
      <c r="B12" s="6">
        <v>3</v>
      </c>
    </row>
    <row r="13" spans="1:2" x14ac:dyDescent="0.2">
      <c r="A13" s="5" t="s">
        <v>92</v>
      </c>
      <c r="B13" s="6">
        <v>4</v>
      </c>
    </row>
    <row r="15" spans="1:2" ht="13.5" customHeight="1" x14ac:dyDescent="0.2">
      <c r="A15" s="8" t="s">
        <v>94</v>
      </c>
    </row>
    <row r="16" spans="1:2" ht="13.5" customHeight="1" x14ac:dyDescent="0.2">
      <c r="A16" s="5" t="s">
        <v>121</v>
      </c>
      <c r="B16" s="5">
        <v>0</v>
      </c>
    </row>
    <row r="17" spans="1:2" x14ac:dyDescent="0.2">
      <c r="A17" s="5" t="s">
        <v>93</v>
      </c>
      <c r="B17" s="6">
        <v>1</v>
      </c>
    </row>
    <row r="18" spans="1:2" x14ac:dyDescent="0.2">
      <c r="A18" s="5" t="s">
        <v>95</v>
      </c>
      <c r="B18" s="6">
        <v>2</v>
      </c>
    </row>
    <row r="19" spans="1:2" ht="22.5" x14ac:dyDescent="0.2">
      <c r="A19" s="5" t="s">
        <v>120</v>
      </c>
      <c r="B19" s="6">
        <v>3</v>
      </c>
    </row>
    <row r="21" spans="1:2" x14ac:dyDescent="0.2">
      <c r="A21" s="3" t="s">
        <v>99</v>
      </c>
    </row>
    <row r="22" spans="1:2" x14ac:dyDescent="0.2">
      <c r="A22" s="5" t="s">
        <v>121</v>
      </c>
      <c r="B22" s="5">
        <v>0</v>
      </c>
    </row>
    <row r="23" spans="1:2" ht="15" customHeight="1" x14ac:dyDescent="0.2">
      <c r="A23" s="5" t="s">
        <v>97</v>
      </c>
      <c r="B23" s="6">
        <v>1</v>
      </c>
    </row>
    <row r="24" spans="1:2" x14ac:dyDescent="0.2">
      <c r="A24" s="5" t="s">
        <v>98</v>
      </c>
      <c r="B24" s="6">
        <v>2</v>
      </c>
    </row>
    <row r="25" spans="1:2" ht="15.75" customHeight="1" x14ac:dyDescent="0.2">
      <c r="A25" s="5" t="s">
        <v>96</v>
      </c>
      <c r="B25" s="6">
        <v>3</v>
      </c>
    </row>
    <row r="26" spans="1:2" x14ac:dyDescent="0.2">
      <c r="A26" s="5" t="s">
        <v>100</v>
      </c>
      <c r="B26" s="6">
        <v>4</v>
      </c>
    </row>
    <row r="28" spans="1:2" x14ac:dyDescent="0.2">
      <c r="A28" s="3" t="s">
        <v>104</v>
      </c>
    </row>
    <row r="29" spans="1:2" x14ac:dyDescent="0.2">
      <c r="A29" s="5" t="s">
        <v>121</v>
      </c>
      <c r="B29" s="5">
        <v>0</v>
      </c>
    </row>
    <row r="30" spans="1:2" x14ac:dyDescent="0.2">
      <c r="A30" s="5" t="s">
        <v>101</v>
      </c>
      <c r="B30" s="6">
        <v>1</v>
      </c>
    </row>
    <row r="31" spans="1:2" x14ac:dyDescent="0.2">
      <c r="A31" s="5" t="s">
        <v>102</v>
      </c>
      <c r="B31" s="6">
        <v>2</v>
      </c>
    </row>
    <row r="32" spans="1:2" x14ac:dyDescent="0.2">
      <c r="A32" s="5" t="s">
        <v>103</v>
      </c>
      <c r="B32" s="6">
        <v>3</v>
      </c>
    </row>
    <row r="34" spans="1:4" s="10" customFormat="1" ht="12.75" x14ac:dyDescent="0.2">
      <c r="A34" s="9" t="s">
        <v>0</v>
      </c>
      <c r="D34" s="11"/>
    </row>
    <row r="35" spans="1:4" s="10" customFormat="1" ht="12.75" x14ac:dyDescent="0.2">
      <c r="A35" s="1">
        <f>'FNA_Risk profile'!C12</f>
        <v>1</v>
      </c>
      <c r="B35" s="1" t="str">
        <f>'FNA_Risk profile'!A12</f>
        <v>Qũy Bảo vệ tài chính</v>
      </c>
      <c r="C35" s="2">
        <f>'FNA_Risk profile'!P17</f>
        <v>0</v>
      </c>
      <c r="D35" s="12" t="s">
        <v>29</v>
      </c>
    </row>
    <row r="36" spans="1:4" s="10" customFormat="1" ht="12.75" x14ac:dyDescent="0.2">
      <c r="A36" s="1">
        <f>'FNA_Risk profile'!I12</f>
        <v>2</v>
      </c>
      <c r="B36" s="1" t="str">
        <f>'FNA_Risk profile'!D12</f>
        <v>Quỹ Y tế và Tai nạn</v>
      </c>
      <c r="C36" s="2">
        <f>'FNA_Risk profile'!P21</f>
        <v>0</v>
      </c>
      <c r="D36" s="12" t="s">
        <v>33</v>
      </c>
    </row>
    <row r="37" spans="1:4" s="10" customFormat="1" ht="12.75" x14ac:dyDescent="0.2">
      <c r="A37" s="1">
        <f>'FNA_Risk profile'!M12</f>
        <v>3</v>
      </c>
      <c r="B37" s="1" t="str">
        <f>'FNA_Risk profile'!J12</f>
        <v>Quỹ Giáo dục</v>
      </c>
      <c r="C37" s="2">
        <f>'FNA_Risk profile'!K31</f>
        <v>0</v>
      </c>
      <c r="D37" s="12" t="s">
        <v>45</v>
      </c>
    </row>
    <row r="38" spans="1:4" s="10" customFormat="1" ht="12.75" x14ac:dyDescent="0.2">
      <c r="A38" s="1">
        <f>'FNA_Risk profile'!X12</f>
        <v>4</v>
      </c>
      <c r="B38" s="1" t="str">
        <f>'FNA_Risk profile'!P12</f>
        <v>Quỹ Gia tăng tài sản</v>
      </c>
      <c r="C38" s="2">
        <f>'FNA_Risk profile'!O35</f>
        <v>0</v>
      </c>
      <c r="D38" s="12" t="s">
        <v>50</v>
      </c>
    </row>
    <row r="39" spans="1:4" s="10" customFormat="1" ht="12.75" x14ac:dyDescent="0.2">
      <c r="A39" s="1">
        <f>'FNA_Risk profile'!AD12</f>
        <v>5</v>
      </c>
      <c r="B39" s="1" t="str">
        <f>'FNA_Risk profile'!Z12</f>
        <v>Quỹ Hưu trí</v>
      </c>
      <c r="C39" s="2">
        <f>'FNA_Risk profile'!O42</f>
        <v>0</v>
      </c>
      <c r="D39" s="12" t="s">
        <v>57</v>
      </c>
    </row>
    <row r="41" spans="1:4" ht="22.5" x14ac:dyDescent="0.2">
      <c r="A41" s="3" t="s">
        <v>105</v>
      </c>
    </row>
    <row r="42" spans="1:4" x14ac:dyDescent="0.2">
      <c r="A42" s="5" t="s">
        <v>121</v>
      </c>
      <c r="B42" s="6">
        <v>0</v>
      </c>
    </row>
    <row r="43" spans="1:4" x14ac:dyDescent="0.2">
      <c r="A43" s="5" t="s">
        <v>106</v>
      </c>
      <c r="B43" s="6">
        <v>1</v>
      </c>
    </row>
    <row r="44" spans="1:4" x14ac:dyDescent="0.2">
      <c r="A44" s="5" t="s">
        <v>108</v>
      </c>
      <c r="B44" s="6">
        <v>2</v>
      </c>
    </row>
    <row r="45" spans="1:4" x14ac:dyDescent="0.2">
      <c r="A45" s="5" t="s">
        <v>107</v>
      </c>
      <c r="B45" s="6">
        <v>3</v>
      </c>
    </row>
    <row r="46" spans="1:4" x14ac:dyDescent="0.2">
      <c r="A46" s="5" t="s">
        <v>114</v>
      </c>
      <c r="B46" s="6">
        <v>4</v>
      </c>
    </row>
    <row r="48" spans="1:4" x14ac:dyDescent="0.2">
      <c r="A48" s="3" t="s">
        <v>72</v>
      </c>
    </row>
    <row r="49" spans="1:5" ht="33.75" x14ac:dyDescent="0.2">
      <c r="A49" s="13" t="s">
        <v>67</v>
      </c>
      <c r="B49" s="13" t="s">
        <v>68</v>
      </c>
      <c r="C49" s="13" t="s">
        <v>69</v>
      </c>
      <c r="D49" s="13" t="s">
        <v>70</v>
      </c>
      <c r="E49" s="13" t="s">
        <v>66</v>
      </c>
    </row>
    <row r="50" spans="1:5" x14ac:dyDescent="0.2">
      <c r="A50" s="13" t="s">
        <v>109</v>
      </c>
      <c r="B50" s="14">
        <v>0</v>
      </c>
      <c r="C50" s="14">
        <v>0.09</v>
      </c>
      <c r="D50" s="14">
        <v>0.04</v>
      </c>
      <c r="E50" s="15">
        <v>1</v>
      </c>
    </row>
    <row r="51" spans="1:5" x14ac:dyDescent="0.2">
      <c r="A51" s="13" t="s">
        <v>110</v>
      </c>
      <c r="B51" s="13" t="s">
        <v>71</v>
      </c>
      <c r="C51" s="13">
        <v>0.25</v>
      </c>
      <c r="D51" s="14">
        <v>0.06</v>
      </c>
      <c r="E51" s="15">
        <v>2</v>
      </c>
    </row>
    <row r="52" spans="1:5" x14ac:dyDescent="0.2">
      <c r="A52" s="13" t="s">
        <v>111</v>
      </c>
      <c r="B52" s="13">
        <v>-0.35</v>
      </c>
      <c r="C52" s="14">
        <v>0.4</v>
      </c>
      <c r="D52" s="14">
        <v>0.1</v>
      </c>
      <c r="E52" s="15">
        <v>3</v>
      </c>
    </row>
    <row r="53" spans="1:5" x14ac:dyDescent="0.2">
      <c r="A53" s="13" t="s">
        <v>112</v>
      </c>
      <c r="B53" s="13">
        <v>-0.5</v>
      </c>
      <c r="C53" s="14">
        <v>1.25</v>
      </c>
      <c r="D53" s="14">
        <v>0.15</v>
      </c>
      <c r="E53" s="15">
        <v>4</v>
      </c>
    </row>
  </sheetData>
  <sheetProtection formatCells="0" formatColumns="0" formatRows="0" insertColumns="0" insertRows="0" insertHyperlinks="0" deleteColumns="0" deleteRows="0" sort="0" autoFilter="0" pivotTables="0"/>
  <dataValidations disablePrompts="1" count="1">
    <dataValidation type="list" allowBlank="1" showInputMessage="1" showErrorMessage="1" sqref="A50">
      <formula1>"Trường hợp 1, Trường hợp 2, Trường hợp 3, Trường hợp 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FNA_Risk profile</vt:lpstr>
      <vt:lpstr>Data</vt:lpstr>
      <vt:lpstr>Duoi_40_tuổi</vt:lpstr>
      <vt:lpstr>'FNA_Risk profile'!Print_Area</vt:lpstr>
      <vt:lpstr>Trên_50_tuổi</vt:lpstr>
      <vt:lpstr>Từ_30_tuổi_đến_40_tuổi</vt:lpstr>
      <vt:lpstr>Từ_trên_40_đến_50_tuổi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BẢNG PHÂN TÍCH NHU CẦU TÀI CHÍNH VÀ KHẢO SÁT MỨC ĐỘ CHẤP NHẬN RỦI RO TRONG ĐẦU TƯ</dc:title>
  <dc:subject>BẢNG PHÂN TÍCH NHU CẦU TÀI CHÍNH VÀ KHẢO SÁT MỨC ĐỘ CHẤP NHẬN RỦI RO TRONG ĐẦU TƯ</dc:subject>
  <dc:creator>tran, dinh-phu</dc:creator>
  <cp:keywords>BẢNG PHÂN TÍCH NHU CẦU TÀI CHÍNH VÀ KHẢO SÁT MỨC ĐỘ CHẤP NHẬN RỦI RO TRONG ĐẦU TƯ</cp:keywords>
  <cp:lastModifiedBy>Tran, Dinh-Phu</cp:lastModifiedBy>
  <cp:lastPrinted>2017-09-06T08:59:19Z</cp:lastPrinted>
  <dcterms:created xsi:type="dcterms:W3CDTF">2016-10-11T10:21:20Z</dcterms:created>
  <dcterms:modified xsi:type="dcterms:W3CDTF">2018-01-04T09:21:11Z</dcterms:modified>
</cp:coreProperties>
</file>